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Users\paullee\Downloads\"/>
    </mc:Choice>
  </mc:AlternateContent>
  <xr:revisionPtr revIDLastSave="0" documentId="13_ncr:1_{3D8673A0-91A1-4EE8-8060-E4C5438E1B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經費詳細表1140714" sheetId="2" r:id="rId1"/>
    <sheet name="薪資分析表1140624" sheetId="7" state="hidden" r:id="rId2"/>
    <sheet name="經費詳細表1130910" sheetId="4" state="hidden" r:id="rId3"/>
    <sheet name="經費詳細表1140113 (2)" sheetId="6" state="hidden" r:id="rId4"/>
    <sheet name="人力時數表1110610" sheetId="3" state="hidden" r:id="rId5"/>
  </sheets>
  <definedNames>
    <definedName name="_xlnm.Print_Area" localSheetId="2">經費詳細表1130910!$A$1:$J$60</definedName>
    <definedName name="_xlnm.Print_Area" localSheetId="3">'經費詳細表1140113 (2)'!$A$1:$J$60</definedName>
    <definedName name="_xlnm.Print_Area" localSheetId="0">經費詳細表1140714!$A$1:$J$83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0fb6xfaOZfZWIEB/D39mRg9BN08o7L2piWC02GdsW/Y="/>
    </ext>
  </extLst>
</workbook>
</file>

<file path=xl/calcChain.xml><?xml version="1.0" encoding="utf-8"?>
<calcChain xmlns="http://schemas.openxmlformats.org/spreadsheetml/2006/main">
  <c r="M6" i="2" l="1"/>
  <c r="O6" i="2" s="1"/>
  <c r="AB5" i="7"/>
  <c r="AB6" i="7"/>
  <c r="AB7" i="7"/>
  <c r="AB9" i="7" s="1"/>
  <c r="AB8" i="7"/>
  <c r="AB13" i="7"/>
  <c r="AB14" i="7"/>
  <c r="AB15" i="7"/>
  <c r="AB16" i="7"/>
  <c r="AB17" i="7"/>
  <c r="AB21" i="7"/>
  <c r="AB22" i="7"/>
  <c r="AK22" i="7"/>
  <c r="AB23" i="7"/>
  <c r="AK23" i="7"/>
  <c r="AB24" i="7"/>
  <c r="AK24" i="7"/>
  <c r="AB25" i="7"/>
  <c r="AB29" i="7"/>
  <c r="AB30" i="7"/>
  <c r="AB33" i="7" s="1"/>
  <c r="AB31" i="7"/>
  <c r="AB32" i="7"/>
  <c r="AB37" i="7"/>
  <c r="AB41" i="7" s="1"/>
  <c r="AB38" i="7"/>
  <c r="AK38" i="7"/>
  <c r="AB39" i="7"/>
  <c r="AK39" i="7"/>
  <c r="AB40" i="7"/>
  <c r="AK40" i="7"/>
  <c r="AB45" i="7"/>
  <c r="AB46" i="7"/>
  <c r="AK46" i="7"/>
  <c r="AB47" i="7"/>
  <c r="AK47" i="7"/>
  <c r="AB48" i="7"/>
  <c r="AK48" i="7"/>
  <c r="AB53" i="7"/>
  <c r="AB54" i="7"/>
  <c r="AK54" i="7"/>
  <c r="AB55" i="7"/>
  <c r="AK55" i="7"/>
  <c r="AB56" i="7"/>
  <c r="AK56" i="7"/>
  <c r="AK73" i="7" s="1"/>
  <c r="AB61" i="7"/>
  <c r="AB65" i="7" s="1"/>
  <c r="AB62" i="7"/>
  <c r="AK62" i="7"/>
  <c r="AB63" i="7"/>
  <c r="AK63" i="7"/>
  <c r="AB64" i="7"/>
  <c r="AK64" i="7"/>
  <c r="AB69" i="7"/>
  <c r="AB70" i="7"/>
  <c r="AK70" i="7"/>
  <c r="AN70" i="7"/>
  <c r="AB71" i="7"/>
  <c r="AK71" i="7"/>
  <c r="AN71" i="7"/>
  <c r="AB72" i="7"/>
  <c r="AK72" i="7"/>
  <c r="AN72" i="7"/>
  <c r="AB73" i="7"/>
  <c r="AN73" i="7"/>
  <c r="H56" i="6"/>
  <c r="H55" i="6"/>
  <c r="H54" i="6"/>
  <c r="H53" i="6"/>
  <c r="H52" i="6"/>
  <c r="H51" i="6"/>
  <c r="H50" i="6"/>
  <c r="H49" i="6"/>
  <c r="H48" i="6"/>
  <c r="H47" i="6"/>
  <c r="H57" i="6" s="1"/>
  <c r="H43" i="6"/>
  <c r="H42" i="6"/>
  <c r="H44" i="6" s="1"/>
  <c r="H35" i="6"/>
  <c r="I34" i="6"/>
  <c r="H34" i="6"/>
  <c r="H33" i="6"/>
  <c r="H32" i="6"/>
  <c r="I32" i="6" s="1"/>
  <c r="H31" i="6"/>
  <c r="H30" i="6"/>
  <c r="H29" i="6"/>
  <c r="H28" i="6"/>
  <c r="H27" i="6"/>
  <c r="I27" i="6" s="1"/>
  <c r="H26" i="6"/>
  <c r="H25" i="6"/>
  <c r="H24" i="6"/>
  <c r="H23" i="6"/>
  <c r="I23" i="6" s="1"/>
  <c r="H22" i="6"/>
  <c r="H21" i="6"/>
  <c r="I21" i="6" s="1"/>
  <c r="H20" i="6"/>
  <c r="I19" i="6" s="1"/>
  <c r="O19" i="6"/>
  <c r="M19" i="6"/>
  <c r="H19" i="6"/>
  <c r="O18" i="6"/>
  <c r="H18" i="6"/>
  <c r="O17" i="6"/>
  <c r="H17" i="6"/>
  <c r="I17" i="6" s="1"/>
  <c r="H16" i="6"/>
  <c r="H15" i="6"/>
  <c r="H14" i="6"/>
  <c r="O13" i="6"/>
  <c r="H13" i="6"/>
  <c r="O12" i="6"/>
  <c r="H12" i="6"/>
  <c r="I12" i="6" s="1"/>
  <c r="O11" i="6"/>
  <c r="H11" i="6"/>
  <c r="O10" i="6"/>
  <c r="H10" i="6"/>
  <c r="H9" i="6"/>
  <c r="M8" i="6"/>
  <c r="O8" i="6" s="1"/>
  <c r="O5" i="6" s="1"/>
  <c r="I8" i="6"/>
  <c r="H8" i="6"/>
  <c r="H7" i="6"/>
  <c r="O6" i="6"/>
  <c r="M6" i="6"/>
  <c r="H6" i="6"/>
  <c r="I6" i="6" s="1"/>
  <c r="M19" i="2"/>
  <c r="O19" i="2" s="1"/>
  <c r="M8" i="2"/>
  <c r="O8" i="2" s="1"/>
  <c r="O18" i="2"/>
  <c r="O17" i="2"/>
  <c r="O13" i="2"/>
  <c r="O12" i="2"/>
  <c r="O11" i="2"/>
  <c r="O10" i="2"/>
  <c r="AB49" i="7" l="1"/>
  <c r="AB57" i="7"/>
  <c r="I36" i="6"/>
  <c r="H38" i="6" s="1"/>
  <c r="H58" i="6" s="1"/>
  <c r="O5" i="2"/>
  <c r="H52" i="4"/>
  <c r="H51" i="4"/>
  <c r="H50" i="4"/>
  <c r="H49" i="4"/>
  <c r="H48" i="4"/>
  <c r="H47" i="4"/>
  <c r="H46" i="4"/>
  <c r="H45" i="4"/>
  <c r="H44" i="4"/>
  <c r="H43" i="4"/>
  <c r="H39" i="4"/>
  <c r="H40" i="4" s="1"/>
  <c r="H35" i="4"/>
  <c r="H34" i="4"/>
  <c r="I34" i="4" s="1"/>
  <c r="H33" i="4"/>
  <c r="H32" i="4"/>
  <c r="H31" i="4"/>
  <c r="H30" i="4"/>
  <c r="H29" i="4"/>
  <c r="H28" i="4"/>
  <c r="H27" i="4"/>
  <c r="H26" i="4"/>
  <c r="H25" i="4"/>
  <c r="H24" i="4"/>
  <c r="I23" i="4"/>
  <c r="H23" i="4"/>
  <c r="H22" i="4"/>
  <c r="H21" i="4"/>
  <c r="I21" i="4" s="1"/>
  <c r="H20" i="4"/>
  <c r="H19" i="4"/>
  <c r="I19" i="4" s="1"/>
  <c r="H18" i="4"/>
  <c r="H17" i="4"/>
  <c r="I17" i="4" s="1"/>
  <c r="H16" i="4"/>
  <c r="H15" i="4"/>
  <c r="H14" i="4"/>
  <c r="H13" i="4"/>
  <c r="H12" i="4"/>
  <c r="I12" i="4" s="1"/>
  <c r="H11" i="4"/>
  <c r="H10" i="4"/>
  <c r="H9" i="4"/>
  <c r="H8" i="4"/>
  <c r="H7" i="4"/>
  <c r="H6" i="4"/>
  <c r="I6" i="4" s="1"/>
  <c r="H59" i="6" l="1"/>
  <c r="H60" i="6" s="1"/>
  <c r="H53" i="4"/>
  <c r="I27" i="4"/>
  <c r="I8" i="4"/>
  <c r="H36" i="4" s="1"/>
  <c r="H54" i="4" s="1"/>
  <c r="I32" i="4"/>
  <c r="H55" i="4" l="1"/>
  <c r="H56" i="4"/>
  <c r="K17" i="3" l="1"/>
  <c r="J17" i="3"/>
  <c r="I17" i="3"/>
  <c r="H17" i="3"/>
  <c r="K16" i="3"/>
  <c r="J16" i="3"/>
  <c r="I16" i="3"/>
  <c r="H16" i="3"/>
  <c r="G16" i="3"/>
  <c r="G17" i="3" s="1"/>
  <c r="F16" i="3"/>
  <c r="F17" i="3" s="1"/>
  <c r="K15" i="3"/>
  <c r="J15" i="3"/>
  <c r="I15" i="3"/>
  <c r="H15" i="3"/>
  <c r="G15" i="3"/>
  <c r="F15" i="3"/>
  <c r="E15" i="3"/>
  <c r="K7" i="3"/>
  <c r="K8" i="3" s="1"/>
  <c r="J7" i="3"/>
  <c r="J8" i="3" s="1"/>
  <c r="I7" i="3"/>
  <c r="I8" i="3" s="1"/>
  <c r="H7" i="3"/>
  <c r="H8" i="3" s="1"/>
  <c r="G7" i="3"/>
  <c r="G8" i="3" s="1"/>
  <c r="K5" i="3"/>
  <c r="J5" i="3"/>
  <c r="I5" i="3"/>
  <c r="H5" i="3"/>
  <c r="G5" i="3"/>
  <c r="F5" i="3"/>
  <c r="E5" i="3"/>
  <c r="M5" i="3" s="1"/>
  <c r="M17" i="3" l="1"/>
  <c r="M15" i="3"/>
  <c r="M8" i="3"/>
</calcChain>
</file>

<file path=xl/sharedStrings.xml><?xml version="1.0" encoding="utf-8"?>
<sst xmlns="http://schemas.openxmlformats.org/spreadsheetml/2006/main" count="757" uniqueCount="193">
  <si>
    <t>二</t>
  </si>
  <si>
    <t>三</t>
  </si>
  <si>
    <t>四</t>
  </si>
  <si>
    <t>五</t>
  </si>
  <si>
    <t>六</t>
  </si>
  <si>
    <t>日</t>
  </si>
  <si>
    <t>4F</t>
  </si>
  <si>
    <t>111年/9-12月(4個月)</t>
  </si>
  <si>
    <t>一</t>
  </si>
  <si>
    <t>戶外</t>
  </si>
  <si>
    <t>1人</t>
  </si>
  <si>
    <t>1-3F</t>
  </si>
  <si>
    <t>2人</t>
  </si>
  <si>
    <t>總時數</t>
  </si>
  <si>
    <t>合計</t>
  </si>
  <si>
    <r>
      <rPr>
        <sz val="12"/>
        <color theme="1"/>
        <rFont val="Calibri"/>
        <family val="2"/>
      </rPr>
      <t xml:space="preserve">月薪總需求時間 - 正常時數160H-208H= </t>
    </r>
    <r>
      <rPr>
        <sz val="12"/>
        <color rgb="FFFF0000"/>
        <rFont val="Calibri"/>
        <family val="2"/>
      </rPr>
      <t>- 48H超時/週 (+1人正職，多8H用時薪人力)</t>
    </r>
  </si>
  <si>
    <t>晚</t>
  </si>
  <si>
    <t>18-22</t>
  </si>
  <si>
    <t>時薪總需求時數/週 (2人)</t>
  </si>
  <si>
    <t>112年/1-8月(8個月)</t>
  </si>
  <si>
    <r>
      <rPr>
        <sz val="12"/>
        <color theme="1"/>
        <rFont val="Calibri"/>
        <family val="2"/>
      </rPr>
      <t>月薪總需求時間月薪/正常160H-208H=</t>
    </r>
    <r>
      <rPr>
        <sz val="12"/>
        <color rgb="FFFF0000"/>
        <rFont val="Calibri"/>
        <family val="2"/>
      </rPr>
      <t xml:space="preserve"> - 48超時/週 (+1人正職，多8H用時薪人力)</t>
    </r>
  </si>
  <si>
    <t>清潔領班在職獎金</t>
  </si>
  <si>
    <t>日班清潔人員在職獎金</t>
    <phoneticPr fontId="6" type="noConversion"/>
  </si>
  <si>
    <t>夜班部份計時清潔人員</t>
  </si>
  <si>
    <t>保全組長在職獎金</t>
  </si>
  <si>
    <t>保全人員在職獎金</t>
    <phoneticPr fontId="6" type="noConversion"/>
  </si>
  <si>
    <t>機電人員</t>
    <phoneticPr fontId="6" type="noConversion"/>
  </si>
  <si>
    <t>機電人員在職獎金</t>
    <phoneticPr fontId="6" type="noConversion"/>
  </si>
  <si>
    <t>清潔領班</t>
  </si>
  <si>
    <t>備註</t>
  </si>
  <si>
    <t>每月1次</t>
  </si>
  <si>
    <t>每日清運</t>
  </si>
  <si>
    <t>館內外全區病媒蚊防治消毒</t>
    <phoneticPr fontId="6" type="noConversion"/>
  </si>
  <si>
    <t>全區地板清潔打蠟</t>
    <phoneticPr fontId="6" type="noConversion"/>
  </si>
  <si>
    <t>日班部份計時清潔人員</t>
    <phoneticPr fontId="6" type="noConversion"/>
  </si>
  <si>
    <t>月</t>
  </si>
  <si>
    <t>月</t>
    <phoneticPr fontId="6" type="noConversion"/>
  </si>
  <si>
    <t>領班32000+幹部加給2000</t>
    <phoneticPr fontId="6" type="noConversion"/>
  </si>
  <si>
    <t>國家電影及視聽文化中心</t>
  </si>
  <si>
    <t>項次</t>
  </si>
  <si>
    <t>期間</t>
  </si>
  <si>
    <t>人事費用</t>
  </si>
  <si>
    <t>人力需求</t>
  </si>
  <si>
    <t>數量</t>
  </si>
  <si>
    <t>單位</t>
  </si>
  <si>
    <t>單價</t>
  </si>
  <si>
    <t>分項金額</t>
  </si>
  <si>
    <t>小計</t>
  </si>
  <si>
    <t>行政管理費</t>
  </si>
  <si>
    <t>次</t>
  </si>
  <si>
    <t>廢棄物清運(含駐點廠商及樹葉廢棄物)</t>
    <phoneticPr fontId="6" type="noConversion"/>
  </si>
  <si>
    <t>全區內外排水系統清淤泥(含排水溝的落水口，落水頭，汽機車排水溝，館外全區人行道之排水溝等)</t>
    <phoneticPr fontId="6" type="noConversion"/>
  </si>
  <si>
    <t>自來水塔清洗(含上下水池)</t>
    <phoneticPr fontId="6" type="noConversion"/>
  </si>
  <si>
    <t>1F餐廳排水系統每月投藥(含耗材)</t>
    <phoneticPr fontId="6" type="noConversion"/>
  </si>
  <si>
    <t>含稅總金額</t>
  </si>
  <si>
    <t>每月2次</t>
    <phoneticPr fontId="6" type="noConversion"/>
  </si>
  <si>
    <t>每季1次(113/11、114/2、5、8)</t>
    <phoneticPr fontId="6" type="noConversion"/>
  </si>
  <si>
    <t>一年2次113/11、114/5</t>
    <phoneticPr fontId="6" type="noConversion"/>
  </si>
  <si>
    <t>戶外水池清洗</t>
    <phoneticPr fontId="6" type="noConversion"/>
  </si>
  <si>
    <t xml:space="preserve">戶外走道(含人行道)高壓沖洗 </t>
    <phoneticPr fontId="6" type="noConversion"/>
  </si>
  <si>
    <t>每年1次</t>
    <phoneticPr fontId="6" type="noConversion"/>
  </si>
  <si>
    <t>汽、機車停車場洗地清潔(23點後作業)</t>
    <phoneticPr fontId="6" type="noConversion"/>
  </si>
  <si>
    <t>「新莊場館113年至114年委託物業管理」勞務採購案</t>
    <phoneticPr fontId="6" type="noConversion"/>
  </si>
  <si>
    <t>114/1/16日前在職獎金=1個月薪資*30%計</t>
    <phoneticPr fontId="6" type="noConversion"/>
  </si>
  <si>
    <t>式</t>
  </si>
  <si>
    <t>日班清潔人員</t>
  </si>
  <si>
    <t>保全組長</t>
  </si>
  <si>
    <t>日班保全人員</t>
    <phoneticPr fontId="6" type="noConversion"/>
  </si>
  <si>
    <t>夜班保全人員</t>
    <phoneticPr fontId="6" type="noConversion"/>
  </si>
  <si>
    <t>總幹事</t>
  </si>
  <si>
    <t>總幹事在職獎金</t>
  </si>
  <si>
    <t>保全在職獎金</t>
  </si>
  <si>
    <t>總計</t>
  </si>
  <si>
    <t>總價</t>
  </si>
  <si>
    <t>稅金</t>
  </si>
  <si>
    <t>人事費小計</t>
    <phoneticPr fontId="6" type="noConversion"/>
  </si>
  <si>
    <t>行政管理費小計</t>
    <phoneticPr fontId="6" type="noConversion"/>
  </si>
  <si>
    <t>業務費小計</t>
    <phoneticPr fontId="6" type="noConversion"/>
  </si>
  <si>
    <t>業務費(特殊工項)</t>
    <phoneticPr fontId="6" type="noConversion"/>
  </si>
  <si>
    <t>113年每月基本工資為27,470元，本案考量跨年度，以及期能有稍好的清潔員人員素質與工作品質，估計為30000元/月</t>
    <phoneticPr fontId="6" type="noConversion"/>
  </si>
  <si>
    <t>備註</t>
    <phoneticPr fontId="6" type="noConversion"/>
  </si>
  <si>
    <t>人事費</t>
    <phoneticPr fontId="6" type="noConversion"/>
  </si>
  <si>
    <r>
      <t>大、小影格座椅(250張)與地毯清洗、貴賓室地毯清洗</t>
    </r>
    <r>
      <rPr>
        <sz val="12"/>
        <color theme="1"/>
        <rFont val="Microsoft JhengHei UI"/>
        <family val="4"/>
        <charset val="136"/>
      </rPr>
      <t>、</t>
    </r>
    <r>
      <rPr>
        <sz val="12"/>
        <color theme="1"/>
        <rFont val="標楷體"/>
        <family val="4"/>
        <charset val="136"/>
      </rPr>
      <t>圖書館沉浸式沙發清洗、布織座椅清洗、董事長沙發、5號出口沙發</t>
    </r>
    <phoneticPr fontId="6" type="noConversion"/>
  </si>
  <si>
    <t>保全人員基本工資 (12小時)為42,350建議給予43,500元。已內含勞工應負擔之勞健保費及國定假日加班費</t>
    <phoneticPr fontId="6" type="noConversion"/>
  </si>
  <si>
    <t>保全組長 43500+幹部加給2100 ，內含勞工應負擔之勞健保費</t>
    <phoneticPr fontId="6" type="noConversion"/>
  </si>
  <si>
    <t>符合具備相關資歷或證照之人員薪資水平，內含勞工應負擔之勞健保費</t>
    <phoneticPr fontId="6" type="noConversion"/>
  </si>
  <si>
    <t>業務費(參考本中心111~112物業合約金額)</t>
    <phoneticPr fontId="6" type="noConversion"/>
  </si>
  <si>
    <t>經費詳細表</t>
    <phoneticPr fontId="6" type="noConversion"/>
  </si>
  <si>
    <t>113年度
113/10/1-
113/12/31
(3個月)</t>
    <phoneticPr fontId="6" type="noConversion"/>
  </si>
  <si>
    <t>114年度
114/1/1-114/9/30
(9個月)</t>
    <phoneticPr fontId="6" type="noConversion"/>
  </si>
  <si>
    <t>113/10/1-114/9/30
(12個月)</t>
    <phoneticPr fontId="6" type="noConversion"/>
  </si>
  <si>
    <t>每季1次(113/10、114/1、4、7)</t>
    <phoneticPr fontId="6" type="noConversion"/>
  </si>
  <si>
    <t>每2個月1次(113年10月、12月、114年2月、4月、6月、8月)</t>
    <phoneticPr fontId="6" type="noConversion"/>
  </si>
  <si>
    <t>式</t>
    <phoneticPr fontId="6" type="noConversion"/>
  </si>
  <si>
    <t>時薪清潔員，依勞基法每小時基本工資183元酌增後，預算為188元，每天時數8小時。</t>
    <phoneticPr fontId="6" type="noConversion"/>
  </si>
  <si>
    <t>夜班部份計時清潔人員</t>
    <phoneticPr fontId="6" type="noConversion"/>
  </si>
  <si>
    <t>時薪清潔員，依勞基法每小時基本工資183元酌增後，預算為188元，每天工作4小時(18-22)。</t>
    <phoneticPr fontId="6" type="noConversion"/>
  </si>
  <si>
    <t>本項包含雇主負擔勞健保、勞退、職災、行政事務費、庶務費用、人員特休、利潤、風險及保險等相關費用</t>
    <phoneticPr fontId="6" type="noConversion"/>
  </si>
  <si>
    <t>114/9/30日前在職獎金=1個月薪資*70%計</t>
    <phoneticPr fontId="6" type="noConversion"/>
  </si>
  <si>
    <t>保全組長 45269+幹部加給2100 ，內含勞工應負擔之勞健保費</t>
    <phoneticPr fontId="6" type="noConversion"/>
  </si>
  <si>
    <t>基本工資28590元，保全人員288小時應領薪資為45,269元。已內含勞工應負擔之勞健保費及國定假日加班費</t>
    <phoneticPr fontId="6" type="noConversion"/>
  </si>
  <si>
    <t>領班33449+幹部加給2000</t>
    <phoneticPr fontId="6" type="noConversion"/>
  </si>
  <si>
    <t>時薪清潔員，114年基本時薪190元，基本時薪1.1倍為209元/時。</t>
    <phoneticPr fontId="6" type="noConversion"/>
  </si>
  <si>
    <t>114年每月基本工資為28,590元，基本工資1.1倍為31449元/月</t>
    <phoneticPr fontId="6" type="noConversion"/>
  </si>
  <si>
    <t>時薪清潔員，114年基本時薪190元，基本時薪1.1倍為209元/時，每天工作4小時(18-22)。</t>
    <phoneticPr fontId="6" type="noConversion"/>
  </si>
  <si>
    <t>小計</t>
    <phoneticPr fontId="6" type="noConversion"/>
  </si>
  <si>
    <t>114/1/1~114/9/30之雇主負擔勞健保、勞退費用(9個月)</t>
    <phoneticPr fontId="6" type="noConversion"/>
  </si>
  <si>
    <t>135,429元*9個月=1,218,861元</t>
    <phoneticPr fontId="6" type="noConversion"/>
  </si>
  <si>
    <t>113/10/1-113/12/31
(3個月)</t>
    <phoneticPr fontId="6" type="noConversion"/>
  </si>
  <si>
    <t>行政管理費
(不含雇主勞健保、勞退)</t>
    <phoneticPr fontId="6" type="noConversion"/>
  </si>
  <si>
    <t>本項包含行政事務費、庶務費用、人員特休、利潤、風險及保險等相關費用</t>
    <phoneticPr fontId="6" type="noConversion"/>
  </si>
  <si>
    <t>業務費</t>
    <phoneticPr fontId="6" type="noConversion"/>
  </si>
  <si>
    <t>114年預算估計基準同上方113年，僅數量不同
114/9/30日前在職獎金=1個月薪資*70%計</t>
    <phoneticPr fontId="6" type="noConversion"/>
  </si>
  <si>
    <t>114/1/1-114/9/30
(9個月)</t>
    <phoneticPr fontId="6" type="noConversion"/>
  </si>
  <si>
    <r>
      <t>行政管理費
(含雇主勞健保、勞退</t>
    </r>
    <r>
      <rPr>
        <sz val="12"/>
        <color rgb="FFFF0000"/>
        <rFont val="標楷體"/>
        <family val="4"/>
        <charset val="136"/>
      </rPr>
      <t>，計133,197元</t>
    </r>
    <r>
      <rPr>
        <sz val="12"/>
        <color theme="1"/>
        <rFont val="標楷體"/>
        <family val="4"/>
        <charset val="136"/>
      </rPr>
      <t>)</t>
    </r>
    <phoneticPr fontId="6" type="noConversion"/>
  </si>
  <si>
    <t>本組加註</t>
    <phoneticPr fontId="6" type="noConversion"/>
  </si>
  <si>
    <t>補充日班清潔人員休假空缺人力，於去年開標前由本中心統算全年度需求，並平均分攤至12個月，每月預算為11,345元。</t>
    <phoneticPr fontId="6" type="noConversion"/>
  </si>
  <si>
    <r>
      <rPr>
        <sz val="12"/>
        <color rgb="FF000000"/>
        <rFont val="Microsoft JhengHei"/>
        <family val="1"/>
      </rPr>
      <t>領班基本工資高於一般清潔人員</t>
    </r>
    <r>
      <rPr>
        <sz val="12"/>
        <color rgb="FF000000"/>
        <rFont val="Times New Roman"/>
        <family val="1"/>
      </rPr>
      <t>2000</t>
    </r>
    <phoneticPr fontId="6" type="noConversion"/>
  </si>
  <si>
    <r>
      <rPr>
        <sz val="12"/>
        <color rgb="FF000000"/>
        <rFont val="Microsoft JhengHei"/>
        <family val="1"/>
      </rPr>
      <t>參照行政院公共工程委員會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細明體"/>
        <family val="1"/>
        <charset val="136"/>
      </rPr>
      <t>月</t>
    </r>
    <r>
      <rPr>
        <sz val="12"/>
        <color rgb="FF000000"/>
        <rFont val="Times New Roman"/>
        <family val="1"/>
      </rPr>
      <t>20</t>
    </r>
    <r>
      <rPr>
        <sz val="12"/>
        <color rgb="FF000000"/>
        <rFont val="細明體"/>
        <family val="1"/>
        <charset val="136"/>
      </rPr>
      <t>日工程企字第</t>
    </r>
    <r>
      <rPr>
        <sz val="12"/>
        <color rgb="FF000000"/>
        <rFont val="Times New Roman"/>
        <family val="1"/>
      </rPr>
      <t>1130100535</t>
    </r>
    <r>
      <rPr>
        <sz val="12"/>
        <color rgb="FF000000"/>
        <rFont val="細明體"/>
        <family val="1"/>
        <charset val="136"/>
      </rPr>
      <t>號</t>
    </r>
    <r>
      <rPr>
        <sz val="12"/>
        <color rgb="FF000000"/>
        <rFont val="Microsoft JhengHei"/>
        <family val="1"/>
      </rPr>
      <t>函，勞務承</t>
    </r>
    <r>
      <rPr>
        <sz val="12"/>
        <color rgb="FF000000"/>
        <rFont val="細明體"/>
        <family val="1"/>
        <charset val="136"/>
      </rPr>
      <t>攬進駐政府單位工作服務的基層員工，月薪應高於最低工資</t>
    </r>
    <r>
      <rPr>
        <sz val="12"/>
        <color rgb="FF000000"/>
        <rFont val="Times New Roman"/>
        <family val="1"/>
      </rPr>
      <t xml:space="preserve"> 1.1 </t>
    </r>
    <r>
      <rPr>
        <sz val="12"/>
        <color rgb="FF000000"/>
        <rFont val="細明體"/>
        <family val="1"/>
        <charset val="136"/>
      </rPr>
      <t>倍。</t>
    </r>
    <r>
      <rPr>
        <sz val="12"/>
        <color rgb="FF000000"/>
        <rFont val="Microsoft JhengHei"/>
        <family val="1"/>
      </rPr>
      <t>經電洽工程會釋疑，案內係針對政府採購法招標文件，惟本中心契約比照工程會範本，依本標準增列亦可。</t>
    </r>
    <phoneticPr fontId="6" type="noConversion"/>
  </si>
  <si>
    <r>
      <rPr>
        <sz val="12"/>
        <color rgb="FF000000"/>
        <rFont val="Microsoft JhengHei"/>
        <family val="1"/>
      </rPr>
      <t>保全人員係依</t>
    </r>
    <r>
      <rPr>
        <sz val="12"/>
        <color rgb="FF000000"/>
        <rFont val="細明體"/>
        <family val="1"/>
        <charset val="136"/>
      </rPr>
      <t>勞動部</t>
    </r>
    <r>
      <rPr>
        <sz val="12"/>
        <color rgb="FF000000"/>
        <rFont val="Times New Roman"/>
        <family val="1"/>
      </rPr>
      <t>112.12.19</t>
    </r>
    <r>
      <rPr>
        <sz val="12"/>
        <color rgb="FF000000"/>
        <rFont val="細明體"/>
        <family val="1"/>
        <charset val="136"/>
      </rPr>
      <t>公告適用勞動基準法第</t>
    </r>
    <r>
      <rPr>
        <sz val="12"/>
        <color rgb="FF000000"/>
        <rFont val="Times New Roman"/>
        <family val="1"/>
      </rPr>
      <t>84</t>
    </r>
    <r>
      <rPr>
        <sz val="12"/>
        <color rgb="FF000000"/>
        <rFont val="細明體"/>
        <family val="1"/>
        <charset val="136"/>
      </rPr>
      <t>條之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細明體"/>
        <family val="1"/>
        <charset val="136"/>
      </rPr>
      <t>工作者</t>
    </r>
    <r>
      <rPr>
        <sz val="12"/>
        <color rgb="FF000000"/>
        <rFont val="Microsoft JhengHei"/>
        <family val="1"/>
        <charset val="136"/>
      </rPr>
      <t>試算範例，每月工作時數達上限為</t>
    </r>
    <r>
      <rPr>
        <sz val="12"/>
        <color rgb="FF000000"/>
        <rFont val="Times New Roman"/>
        <family val="1"/>
      </rPr>
      <t>288</t>
    </r>
    <r>
      <rPr>
        <sz val="12"/>
        <color rgb="FF000000"/>
        <rFont val="Microsoft JhengHei"/>
        <family val="1"/>
      </rPr>
      <t>小時，當月薪資合計不得低於</t>
    </r>
    <r>
      <rPr>
        <sz val="12"/>
        <color rgb="FF000000"/>
        <rFont val="Times New Roman"/>
        <family val="1"/>
      </rPr>
      <t>42,350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Microsoft JhengHei"/>
        <family val="1"/>
      </rPr>
      <t>，惟試算範例未列年度國定假日</t>
    </r>
    <r>
      <rPr>
        <sz val="12"/>
        <color rgb="FF000000"/>
        <rFont val="細明體"/>
        <family val="1"/>
        <charset val="136"/>
      </rPr>
      <t>計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細明體"/>
        <family val="1"/>
        <charset val="136"/>
      </rPr>
      <t>日</t>
    </r>
    <r>
      <rPr>
        <sz val="12"/>
        <color rgb="FF000000"/>
        <rFont val="Microsoft JhengHei"/>
        <family val="1"/>
      </rPr>
      <t>薪資，故每月增加</t>
    </r>
    <r>
      <rPr>
        <sz val="12"/>
        <color rgb="FF000000"/>
        <rFont val="Times New Roman"/>
        <family val="1"/>
      </rPr>
      <t>1,150</t>
    </r>
    <r>
      <rPr>
        <sz val="12"/>
        <color rgb="FF000000"/>
        <rFont val="Microsoft JhengHei"/>
        <family val="1"/>
      </rPr>
      <t>元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Microsoft JhengHei"/>
        <family val="1"/>
        <charset val="136"/>
      </rPr>
      <t>依最低工資</t>
    </r>
    <r>
      <rPr>
        <sz val="12"/>
        <color rgb="FF000000"/>
        <rFont val="Times New Roman"/>
        <family val="1"/>
      </rPr>
      <t>27,470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Microsoft JhengHei"/>
        <family val="1"/>
      </rPr>
      <t>計算時薪進位後為</t>
    </r>
    <r>
      <rPr>
        <sz val="12"/>
        <color rgb="FF000000"/>
        <rFont val="Times New Roman"/>
        <family val="1"/>
      </rPr>
      <t>115</t>
    </r>
    <r>
      <rPr>
        <sz val="12"/>
        <color rgb="FF000000"/>
        <rFont val="Microsoft JhengHei"/>
        <family val="1"/>
      </rPr>
      <t>元，並依保全人員每日工時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Microsoft JhengHei"/>
        <family val="1"/>
      </rPr>
      <t>小時計，日薪為</t>
    </r>
    <r>
      <rPr>
        <sz val="12"/>
        <color rgb="FF000000"/>
        <rFont val="Times New Roman"/>
        <family val="1"/>
      </rPr>
      <t>1,150</t>
    </r>
    <r>
      <rPr>
        <sz val="12"/>
        <color rgb="FF000000"/>
        <rFont val="Microsoft JhengHei"/>
        <family val="1"/>
      </rPr>
      <t>元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Microsoft JhengHei"/>
        <family val="1"/>
      </rPr>
      <t>，合計</t>
    </r>
    <r>
      <rPr>
        <sz val="12"/>
        <color rgb="FF000000"/>
        <rFont val="Times New Roman"/>
        <family val="1"/>
      </rPr>
      <t>43,500</t>
    </r>
    <r>
      <rPr>
        <sz val="12"/>
        <color rgb="FF000000"/>
        <rFont val="Microsoft JhengHei"/>
        <family val="1"/>
      </rPr>
      <t>元</t>
    </r>
    <phoneticPr fontId="6" type="noConversion"/>
  </si>
  <si>
    <r>
      <rPr>
        <sz val="12"/>
        <color rgb="FF000000"/>
        <rFont val="Microsoft JhengHei"/>
        <family val="1"/>
      </rPr>
      <t>保全人員係依</t>
    </r>
    <r>
      <rPr>
        <sz val="12"/>
        <color rgb="FF000000"/>
        <rFont val="細明體"/>
        <family val="1"/>
        <charset val="136"/>
      </rPr>
      <t>勞動部</t>
    </r>
    <r>
      <rPr>
        <sz val="12"/>
        <color rgb="FF000000"/>
        <rFont val="Times New Roman"/>
        <family val="1"/>
      </rPr>
      <t>114.1.1</t>
    </r>
    <r>
      <rPr>
        <sz val="12"/>
        <color rgb="FF000000"/>
        <rFont val="細明體"/>
        <family val="1"/>
        <charset val="136"/>
      </rPr>
      <t>公告適用勞動基準法第</t>
    </r>
    <r>
      <rPr>
        <sz val="12"/>
        <color rgb="FF000000"/>
        <rFont val="Times New Roman"/>
        <family val="1"/>
      </rPr>
      <t>84</t>
    </r>
    <r>
      <rPr>
        <sz val="12"/>
        <color rgb="FF000000"/>
        <rFont val="細明體"/>
        <family val="1"/>
        <charset val="136"/>
      </rPr>
      <t>條之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細明體"/>
        <family val="1"/>
        <charset val="136"/>
      </rPr>
      <t>工作者</t>
    </r>
    <r>
      <rPr>
        <sz val="12"/>
        <color rgb="FF000000"/>
        <rFont val="Microsoft JhengHei"/>
        <family val="1"/>
        <charset val="136"/>
      </rPr>
      <t>試算範例，每月工作時數上限為</t>
    </r>
    <r>
      <rPr>
        <sz val="12"/>
        <color rgb="FF000000"/>
        <rFont val="Times New Roman"/>
        <family val="1"/>
      </rPr>
      <t>288</t>
    </r>
    <r>
      <rPr>
        <sz val="12"/>
        <color rgb="FF000000"/>
        <rFont val="Microsoft JhengHei"/>
        <family val="1"/>
      </rPr>
      <t>小時，當月薪資合計不得低於</t>
    </r>
    <r>
      <rPr>
        <sz val="12"/>
        <color rgb="FF000000"/>
        <rFont val="Times New Roman"/>
        <family val="1"/>
      </rPr>
      <t>44,077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Microsoft JhengHei"/>
        <family val="1"/>
      </rPr>
      <t>，惟試算範例未列年度國定假日計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細明體"/>
        <family val="1"/>
        <charset val="136"/>
      </rPr>
      <t>日薪資，故每月增加</t>
    </r>
    <r>
      <rPr>
        <sz val="12"/>
        <color rgb="FF000000"/>
        <rFont val="Times New Roman"/>
        <family val="1"/>
      </rPr>
      <t>1,192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細明體"/>
        <family val="1"/>
        <charset val="136"/>
      </rPr>
      <t>依最低工資</t>
    </r>
    <r>
      <rPr>
        <sz val="12"/>
        <color rgb="FF000000"/>
        <rFont val="Times New Roman"/>
        <family val="1"/>
      </rPr>
      <t>28,590</t>
    </r>
    <r>
      <rPr>
        <sz val="12"/>
        <color rgb="FF000000"/>
        <rFont val="細明體"/>
        <family val="1"/>
        <charset val="136"/>
      </rPr>
      <t>元計算時薪進位後為</t>
    </r>
    <r>
      <rPr>
        <sz val="12"/>
        <color rgb="FF000000"/>
        <rFont val="Times New Roman"/>
        <family val="1"/>
      </rPr>
      <t>119.2</t>
    </r>
    <r>
      <rPr>
        <sz val="12"/>
        <color rgb="FF000000"/>
        <rFont val="細明體"/>
        <family val="1"/>
        <charset val="136"/>
      </rPr>
      <t>元，並依保全人員每日工時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細明體"/>
        <family val="1"/>
        <charset val="136"/>
      </rPr>
      <t>小時計，日薪為</t>
    </r>
    <r>
      <rPr>
        <sz val="12"/>
        <color rgb="FF000000"/>
        <rFont val="Times New Roman"/>
        <family val="1"/>
      </rPr>
      <t>1,192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細明體"/>
        <family val="1"/>
        <charset val="136"/>
      </rPr>
      <t>，合計</t>
    </r>
    <r>
      <rPr>
        <sz val="12"/>
        <color rgb="FF000000"/>
        <rFont val="Times New Roman"/>
        <family val="1"/>
      </rPr>
      <t>45,269</t>
    </r>
    <r>
      <rPr>
        <sz val="12"/>
        <color rgb="FF000000"/>
        <rFont val="細明體"/>
        <family val="1"/>
        <charset val="136"/>
      </rPr>
      <t>元</t>
    </r>
    <phoneticPr fontId="6" type="noConversion"/>
  </si>
  <si>
    <r>
      <rPr>
        <sz val="12"/>
        <color rgb="FF000000"/>
        <rFont val="Microsoft JhengHei"/>
        <family val="1"/>
      </rPr>
      <t>參照行政院公共工程委員會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細明體"/>
        <family val="1"/>
        <charset val="136"/>
      </rPr>
      <t>月</t>
    </r>
    <r>
      <rPr>
        <sz val="12"/>
        <color rgb="FF000000"/>
        <rFont val="Times New Roman"/>
        <family val="1"/>
      </rPr>
      <t>20</t>
    </r>
    <r>
      <rPr>
        <sz val="12"/>
        <color rgb="FF000000"/>
        <rFont val="細明體"/>
        <family val="1"/>
        <charset val="136"/>
      </rPr>
      <t>日工程企字第</t>
    </r>
    <r>
      <rPr>
        <sz val="12"/>
        <color rgb="FF000000"/>
        <rFont val="Times New Roman"/>
        <family val="1"/>
      </rPr>
      <t>1130100535</t>
    </r>
    <r>
      <rPr>
        <sz val="12"/>
        <color rgb="FF000000"/>
        <rFont val="細明體"/>
        <family val="1"/>
        <charset val="136"/>
      </rPr>
      <t>號</t>
    </r>
    <r>
      <rPr>
        <sz val="12"/>
        <color rgb="FF000000"/>
        <rFont val="Microsoft JhengHei"/>
        <family val="1"/>
      </rPr>
      <t>函，勞務承</t>
    </r>
    <r>
      <rPr>
        <sz val="12"/>
        <color rgb="FF000000"/>
        <rFont val="細明體"/>
        <family val="1"/>
        <charset val="136"/>
      </rPr>
      <t>攬進駐政府單位工作服務的基層員工，月薪應高於最低工資</t>
    </r>
    <r>
      <rPr>
        <sz val="12"/>
        <color rgb="FF000000"/>
        <rFont val="Times New Roman"/>
        <family val="1"/>
      </rPr>
      <t xml:space="preserve"> 1.1 </t>
    </r>
    <r>
      <rPr>
        <sz val="12"/>
        <color rgb="FF000000"/>
        <rFont val="細明體"/>
        <family val="1"/>
        <charset val="136"/>
      </rPr>
      <t>倍。</t>
    </r>
    <r>
      <rPr>
        <sz val="12"/>
        <color rgb="FF000000"/>
        <rFont val="Microsoft JhengHei"/>
        <family val="1"/>
      </rPr>
      <t>經電洽工程會釋疑，案內係針對政府採購法招標文件，惟本中心契約比照工程會範本，依本標準增列亦可。</t>
    </r>
    <r>
      <rPr>
        <sz val="12"/>
        <color rgb="FF000000"/>
        <rFont val="細明體"/>
        <family val="1"/>
        <charset val="136"/>
      </rPr>
      <t>補充日班清潔人員休假空缺人力，於去年開標前由本中心統算全年度需求，並平均分攤至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細明體"/>
        <family val="1"/>
        <charset val="136"/>
      </rPr>
      <t>個月，每月預算為</t>
    </r>
    <r>
      <rPr>
        <sz val="12"/>
        <color rgb="FF000000"/>
        <rFont val="Times New Roman"/>
        <family val="1"/>
      </rPr>
      <t>11,345</t>
    </r>
    <r>
      <rPr>
        <sz val="12"/>
        <color rgb="FF000000"/>
        <rFont val="細明體"/>
        <family val="1"/>
        <charset val="136"/>
      </rPr>
      <t>元，按</t>
    </r>
    <r>
      <rPr>
        <sz val="12"/>
        <color rgb="FF000000"/>
        <rFont val="Microsoft JhengHei"/>
        <family val="1"/>
      </rPr>
      <t>基本工資加成比例應為</t>
    </r>
    <r>
      <rPr>
        <sz val="12"/>
        <color rgb="FF000000"/>
        <rFont val="Times New Roman"/>
        <family val="1"/>
      </rPr>
      <t>12,612</t>
    </r>
    <r>
      <rPr>
        <sz val="12"/>
        <color rgb="FF000000"/>
        <rFont val="細明體"/>
        <family val="1"/>
        <charset val="136"/>
      </rPr>
      <t>，</t>
    </r>
    <r>
      <rPr>
        <sz val="12"/>
        <color rgb="FF000000"/>
        <rFont val="Microsoft JhengHei"/>
        <family val="1"/>
      </rPr>
      <t>經電洽總幹事確認誤植。</t>
    </r>
    <phoneticPr fontId="6" type="noConversion"/>
  </si>
  <si>
    <r>
      <t>按基本工資加成比例應為</t>
    </r>
    <r>
      <rPr>
        <sz val="12"/>
        <color rgb="FF000000"/>
        <rFont val="Times New Roman"/>
        <family val="1"/>
      </rPr>
      <t>19,228</t>
    </r>
    <r>
      <rPr>
        <sz val="12"/>
        <color rgb="FF000000"/>
        <rFont val="細明體"/>
        <family val="1"/>
        <charset val="136"/>
      </rPr>
      <t>元</t>
    </r>
    <r>
      <rPr>
        <sz val="12"/>
        <color rgb="FF000000"/>
        <rFont val="細明體"/>
        <family val="3"/>
        <charset val="136"/>
      </rPr>
      <t>，經電洽總幹事確認誤植。</t>
    </r>
    <phoneticPr fontId="6" type="noConversion"/>
  </si>
  <si>
    <t>113原契約未比照111及112契約分列行政管理費及雇主負擔勞健保、勞退費用，經詢問113年10月-12月每月為133,197元，即實際行政管理費為23,464元</t>
    <phoneticPr fontId="6" type="noConversion"/>
  </si>
  <si>
    <r>
      <t>依</t>
    </r>
    <r>
      <rPr>
        <sz val="12"/>
        <color rgb="FF000000"/>
        <rFont val="Microsoft JhengHei"/>
        <family val="1"/>
      </rPr>
      <t>勞基法標準，</t>
    </r>
    <r>
      <rPr>
        <sz val="12"/>
        <color rgb="FF000000"/>
        <rFont val="Microsoft JhengHei"/>
        <family val="1"/>
        <charset val="136"/>
      </rPr>
      <t>雇主負擔勞健保、勞退費用由每月133,197元，提高至135,429元。</t>
    </r>
    <phoneticPr fontId="6" type="noConversion"/>
  </si>
  <si>
    <t>「新莊場館114年至115年委託物業管理」勞務採購案</t>
    <phoneticPr fontId="6" type="noConversion"/>
  </si>
  <si>
    <t>115/1/16日前在職獎金=1個月薪資*30%計</t>
    <phoneticPr fontId="6" type="noConversion"/>
  </si>
  <si>
    <t>114年度
114/10/1-
114/12/31
(3個月)</t>
    <phoneticPr fontId="6" type="noConversion"/>
  </si>
  <si>
    <t>115年度
115/1/1-
115/9/30
(9個月)</t>
    <phoneticPr fontId="6" type="noConversion"/>
  </si>
  <si>
    <t>115/9/30日前在職獎金=1個月薪資*70%計</t>
    <phoneticPr fontId="6" type="noConversion"/>
  </si>
  <si>
    <t>114/10/1-115/9/30
(12個月)</t>
    <phoneticPr fontId="6" type="noConversion"/>
  </si>
  <si>
    <t>每3個月1次(114年10月、1月、115年4月、7月)</t>
    <phoneticPr fontId="6" type="noConversion"/>
  </si>
  <si>
    <t>一年2次114/11、115/5</t>
    <phoneticPr fontId="6" type="noConversion"/>
  </si>
  <si>
    <t>每季1次(114/10、115/1、4、7)</t>
    <phoneticPr fontId="6" type="noConversion"/>
  </si>
  <si>
    <t>每季1次(114/11、115/2、5、8)</t>
    <phoneticPr fontId="6" type="noConversion"/>
  </si>
  <si>
    <r>
      <rPr>
        <sz val="10.5"/>
        <rFont val="標楷體"/>
        <family val="4"/>
      </rPr>
      <t>合計</t>
    </r>
  </si>
  <si>
    <r>
      <rPr>
        <sz val="11.5"/>
        <rFont val="標楷體"/>
        <family val="4"/>
      </rPr>
      <t>人</t>
    </r>
  </si>
  <si>
    <r>
      <rPr>
        <sz val="10.5"/>
        <rFont val="標楷體"/>
        <family val="4"/>
      </rPr>
      <t>雇主負擔勞退金</t>
    </r>
  </si>
  <si>
    <r>
      <rPr>
        <sz val="10.5"/>
        <rFont val="標楷體"/>
        <family val="4"/>
      </rPr>
      <t>雇主負擔健保費</t>
    </r>
  </si>
  <si>
    <r>
      <rPr>
        <sz val="10.5"/>
        <rFont val="標楷體"/>
        <family val="4"/>
      </rPr>
      <t>按主管機關最新費率計算</t>
    </r>
  </si>
  <si>
    <r>
      <rPr>
        <sz val="10.5"/>
        <rFont val="標楷體"/>
        <family val="4"/>
      </rPr>
      <t>雇主負擔勞保費</t>
    </r>
  </si>
  <si>
    <r>
      <rPr>
        <sz val="10.5"/>
        <rFont val="標楷體"/>
        <family val="4"/>
      </rPr>
      <t>薪資</t>
    </r>
  </si>
  <si>
    <t>114年10月
至
115年9月</t>
    <phoneticPr fontId="6" type="noConversion"/>
  </si>
  <si>
    <r>
      <rPr>
        <sz val="11.5"/>
        <rFont val="標楷體"/>
        <family val="4"/>
      </rPr>
      <t>備註</t>
    </r>
  </si>
  <si>
    <r>
      <rPr>
        <sz val="11.5"/>
        <rFont val="標楷體"/>
        <family val="4"/>
      </rPr>
      <t>複價</t>
    </r>
    <r>
      <rPr>
        <sz val="9.5"/>
        <rFont val="標楷體"/>
        <family val="4"/>
      </rPr>
      <t>(A*B*當年度雇用月數)</t>
    </r>
  </si>
  <si>
    <r>
      <rPr>
        <sz val="11.5"/>
        <rFont val="標楷體"/>
        <family val="4"/>
      </rPr>
      <t>每人每月單價(B)</t>
    </r>
  </si>
  <si>
    <r>
      <rPr>
        <sz val="9.5"/>
        <rFont val="標楷體"/>
        <family val="4"/>
      </rPr>
      <t>每月派駐人數 (A:上限8人)</t>
    </r>
  </si>
  <si>
    <r>
      <rPr>
        <sz val="11.5"/>
        <rFont val="標楷體"/>
        <family val="4"/>
      </rPr>
      <t>單位</t>
    </r>
  </si>
  <si>
    <r>
      <rPr>
        <sz val="11.5"/>
        <rFont val="標楷體"/>
        <family val="4"/>
      </rPr>
      <t>內容</t>
    </r>
  </si>
  <si>
    <r>
      <rPr>
        <sz val="10.5"/>
        <rFont val="標楷體"/>
        <family val="4"/>
      </rPr>
      <t>年度</t>
    </r>
  </si>
  <si>
    <r>
      <rPr>
        <sz val="11.5"/>
        <rFont val="標楷體"/>
        <family val="4"/>
      </rPr>
      <t>人員薪資</t>
    </r>
  </si>
  <si>
    <r>
      <rPr>
        <sz val="11.5"/>
        <rFont val="標楷體"/>
        <family val="4"/>
      </rPr>
      <t>貳</t>
    </r>
  </si>
  <si>
    <t>夜班保全</t>
    <phoneticPr fontId="6" type="noConversion"/>
  </si>
  <si>
    <r>
      <rPr>
        <sz val="9.5"/>
        <rFont val="標楷體"/>
        <family val="4"/>
      </rPr>
      <t xml:space="preserve">每月派駐人數 (A:
</t>
    </r>
    <r>
      <rPr>
        <sz val="9.5"/>
        <rFont val="標楷體"/>
        <family val="4"/>
      </rPr>
      <t>不得低於契約規定下限)</t>
    </r>
  </si>
  <si>
    <t>日班保全</t>
    <phoneticPr fontId="6" type="noConversion"/>
  </si>
  <si>
    <t>保全組長</t>
    <phoneticPr fontId="6" type="noConversion"/>
  </si>
  <si>
    <r>
      <rPr>
        <sz val="11.5"/>
        <rFont val="標楷體"/>
        <family val="4"/>
      </rPr>
      <t>壹</t>
    </r>
  </si>
  <si>
    <t>清潔夜班計時</t>
    <phoneticPr fontId="6" type="noConversion"/>
  </si>
  <si>
    <t>肆</t>
    <phoneticPr fontId="6" type="noConversion"/>
  </si>
  <si>
    <t>清潔日班計時</t>
    <phoneticPr fontId="6" type="noConversion"/>
  </si>
  <si>
    <r>
      <rPr>
        <sz val="9.5"/>
        <rFont val="標楷體"/>
        <family val="4"/>
      </rPr>
      <t>每月派駐人數 (A:不得低於契約規定下限)</t>
    </r>
  </si>
  <si>
    <t>參</t>
    <phoneticPr fontId="6" type="noConversion"/>
  </si>
  <si>
    <t>日班清潔</t>
    <phoneticPr fontId="6" type="noConversion"/>
  </si>
  <si>
    <t>貳</t>
    <phoneticPr fontId="6" type="noConversion"/>
  </si>
  <si>
    <t>清潔領班</t>
    <phoneticPr fontId="6" type="noConversion"/>
  </si>
  <si>
    <r>
      <rPr>
        <sz val="10.5"/>
        <rFont val="標楷體"/>
        <family val="4"/>
      </rPr>
      <t>總幹事</t>
    </r>
  </si>
  <si>
    <t>總幹事</t>
    <phoneticPr fontId="6" type="noConversion"/>
  </si>
  <si>
    <r>
      <t xml:space="preserve">國家電影及視聽文化中心
「新莊場館114年至115年委託物業管理」勞務採購案 </t>
    </r>
    <r>
      <rPr>
        <b/>
        <sz val="10.5"/>
        <rFont val="標楷體"/>
        <family val="4"/>
      </rPr>
      <t>單價分析表(114年)</t>
    </r>
    <phoneticPr fontId="6" type="noConversion"/>
  </si>
  <si>
    <t>1、現行說法為最低工資取代基本工資
2、人員寫上列並說明敘薪原則，領班寫下列可比照不用再贅寫
(項次7-9建議調整排序，保全人員寫上列，組長寫下列)</t>
    <phoneticPr fontId="6" type="noConversion"/>
  </si>
  <si>
    <t>請刪除下方不必要之工作表</t>
    <phoneticPr fontId="6" type="noConversion"/>
  </si>
  <si>
    <t>行政管理費
(含雇主勞健保、勞退)</t>
    <phoneticPr fontId="6" type="noConversion"/>
  </si>
  <si>
    <t>金額</t>
  </si>
  <si>
    <t>保全人員每月最低工資 (12小時)為44,077元，建議給予45,666元。已內含勞工應負擔之勞健保費及國定假日加班費</t>
    <phoneticPr fontId="6" type="noConversion"/>
  </si>
  <si>
    <t>114/10/1~115/9/30之雇主負擔勞健保、勞退費用</t>
    <phoneticPr fontId="6" type="noConversion"/>
  </si>
  <si>
    <t>151,662元*12個月=1,819,944元</t>
    <phoneticPr fontId="6" type="noConversion"/>
  </si>
  <si>
    <t>汽、機車停車場洗地清潔及上方管線及擾流風機清除灰塵(23點後作業)</t>
    <phoneticPr fontId="6" type="noConversion"/>
  </si>
  <si>
    <t>戶外走道白鐵鋼線內全部(含人行步磚、屋簷下地板、冷卻水塔地板)高壓清洗</t>
    <phoneticPr fontId="6" type="noConversion"/>
  </si>
  <si>
    <t>114年每月最低工資為28,590元，本項應高於最低工資1.1倍，至少為31449元/月</t>
    <phoneticPr fontId="6" type="noConversion"/>
  </si>
  <si>
    <t>114年每小時最低工資190元，本項應高於最低工資1.1倍，至少為209元/時，並以每月60.3小時預估</t>
    <phoneticPr fontId="6" type="noConversion"/>
  </si>
  <si>
    <t>114年每小時最低工資190元，本項應高於最低工資1.1倍，至少為209元/時；並以每天工作4小時(18-22時)及每月工作23天預估</t>
    <phoneticPr fontId="6" type="noConversion"/>
  </si>
  <si>
    <t>項目</t>
    <phoneticPr fontId="6" type="noConversion"/>
  </si>
  <si>
    <t>114年每月最低工資為28,590元，本項應高於最低工資1.1倍，至少為31,449元/月</t>
    <phoneticPr fontId="6" type="noConversion"/>
  </si>
  <si>
    <t xml:space="preserve">行政管理費___%     </t>
    <phoneticPr fontId="6" type="noConversion"/>
  </si>
  <si>
    <t>至少為清潔人員31,449元+業務加給4,000元</t>
    <phoneticPr fontId="6" type="noConversion"/>
  </si>
  <si>
    <r>
      <rPr>
        <sz val="12"/>
        <rFont val="Microsoft JhengHei"/>
        <family val="1"/>
      </rPr>
      <t>領班基本工資高於一般清潔人員</t>
    </r>
    <r>
      <rPr>
        <sz val="12"/>
        <rFont val="Times New Roman"/>
        <family val="1"/>
      </rPr>
      <t>2000</t>
    </r>
    <phoneticPr fontId="6" type="noConversion"/>
  </si>
  <si>
    <r>
      <rPr>
        <sz val="12"/>
        <rFont val="Microsoft JhengHei"/>
        <family val="1"/>
      </rPr>
      <t>參照行政院公共工程委員會</t>
    </r>
    <r>
      <rPr>
        <sz val="12"/>
        <rFont val="Times New Roman"/>
        <family val="1"/>
      </rPr>
      <t>113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月</t>
    </r>
    <r>
      <rPr>
        <sz val="12"/>
        <rFont val="Times New Roman"/>
        <family val="1"/>
      </rPr>
      <t>20</t>
    </r>
    <r>
      <rPr>
        <sz val="12"/>
        <rFont val="細明體"/>
        <family val="1"/>
        <charset val="136"/>
      </rPr>
      <t>日工程企字第</t>
    </r>
    <r>
      <rPr>
        <sz val="12"/>
        <rFont val="Times New Roman"/>
        <family val="1"/>
      </rPr>
      <t>1130100535</t>
    </r>
    <r>
      <rPr>
        <sz val="12"/>
        <rFont val="細明體"/>
        <family val="1"/>
        <charset val="136"/>
      </rPr>
      <t>號</t>
    </r>
    <r>
      <rPr>
        <sz val="12"/>
        <rFont val="Microsoft JhengHei"/>
        <family val="1"/>
      </rPr>
      <t>函，勞務承</t>
    </r>
    <r>
      <rPr>
        <sz val="12"/>
        <rFont val="細明體"/>
        <family val="1"/>
        <charset val="136"/>
      </rPr>
      <t>攬進駐政府單位工作服務的基層員工，月薪應高於最低工資</t>
    </r>
    <r>
      <rPr>
        <sz val="12"/>
        <rFont val="Times New Roman"/>
        <family val="1"/>
      </rPr>
      <t xml:space="preserve"> 1.1 </t>
    </r>
    <r>
      <rPr>
        <sz val="12"/>
        <rFont val="細明體"/>
        <family val="1"/>
        <charset val="136"/>
      </rPr>
      <t>倍。</t>
    </r>
    <r>
      <rPr>
        <sz val="12"/>
        <rFont val="Microsoft JhengHei"/>
        <family val="1"/>
      </rPr>
      <t>經電洽工程會釋疑，案內係針對政府採購法招標文件，惟本中心契約比照工程會範本，依本標準增列亦可。</t>
    </r>
    <r>
      <rPr>
        <sz val="12"/>
        <rFont val="細明體"/>
        <family val="1"/>
        <charset val="136"/>
      </rPr>
      <t>補充日班清潔人員休假空缺人力</t>
    </r>
    <r>
      <rPr>
        <sz val="12"/>
        <rFont val="Times New Roman"/>
        <family val="1"/>
      </rPr>
      <t>(</t>
    </r>
    <r>
      <rPr>
        <sz val="12"/>
        <rFont val="細明體"/>
        <family val="1"/>
        <charset val="136"/>
      </rPr>
      <t>每月</t>
    </r>
    <r>
      <rPr>
        <sz val="12"/>
        <rFont val="Times New Roman"/>
        <family val="1"/>
      </rPr>
      <t>60.3</t>
    </r>
    <r>
      <rPr>
        <sz val="12"/>
        <rFont val="細明體"/>
        <family val="1"/>
        <charset val="136"/>
      </rPr>
      <t>小時</t>
    </r>
    <r>
      <rPr>
        <sz val="12"/>
        <rFont val="Times New Roman"/>
        <family val="1"/>
      </rPr>
      <t>)</t>
    </r>
    <r>
      <rPr>
        <sz val="12"/>
        <rFont val="細明體"/>
        <family val="1"/>
        <charset val="136"/>
      </rPr>
      <t>，於去年開標前由本中心統算全年度需求，並平均分攤至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個月，每月預算按</t>
    </r>
    <r>
      <rPr>
        <sz val="12"/>
        <rFont val="Microsoft JhengHei"/>
        <family val="1"/>
      </rPr>
      <t>基本工資加成比例應為</t>
    </r>
    <r>
      <rPr>
        <sz val="12"/>
        <rFont val="Times New Roman"/>
        <family val="1"/>
      </rPr>
      <t>12,612</t>
    </r>
    <r>
      <rPr>
        <sz val="12"/>
        <rFont val="細明體"/>
        <family val="1"/>
        <charset val="136"/>
      </rPr>
      <t>。</t>
    </r>
    <phoneticPr fontId="6" type="noConversion"/>
  </si>
  <si>
    <r>
      <rPr>
        <sz val="12"/>
        <rFont val="Microsoft JhengHei"/>
        <family val="1"/>
      </rPr>
      <t>保全人員係依</t>
    </r>
    <r>
      <rPr>
        <sz val="12"/>
        <rFont val="細明體"/>
        <family val="1"/>
        <charset val="136"/>
      </rPr>
      <t>勞動部</t>
    </r>
    <r>
      <rPr>
        <sz val="12"/>
        <rFont val="Times New Roman"/>
        <family val="1"/>
      </rPr>
      <t>114.1.1</t>
    </r>
    <r>
      <rPr>
        <sz val="12"/>
        <rFont val="細明體"/>
        <family val="1"/>
        <charset val="136"/>
      </rPr>
      <t>公告適用勞動基準法第</t>
    </r>
    <r>
      <rPr>
        <sz val="12"/>
        <rFont val="Times New Roman"/>
        <family val="1"/>
      </rPr>
      <t>84</t>
    </r>
    <r>
      <rPr>
        <sz val="12"/>
        <rFont val="細明體"/>
        <family val="1"/>
        <charset val="136"/>
      </rPr>
      <t>條之</t>
    </r>
    <r>
      <rPr>
        <sz val="12"/>
        <rFont val="Times New Roman"/>
        <family val="1"/>
      </rPr>
      <t>1</t>
    </r>
    <r>
      <rPr>
        <sz val="12"/>
        <rFont val="細明體"/>
        <family val="1"/>
        <charset val="136"/>
      </rPr>
      <t>工作者</t>
    </r>
    <r>
      <rPr>
        <sz val="12"/>
        <rFont val="Microsoft JhengHei"/>
        <family val="1"/>
        <charset val="136"/>
      </rPr>
      <t>試算範例，每月工作時數上限為</t>
    </r>
    <r>
      <rPr>
        <sz val="12"/>
        <rFont val="Times New Roman"/>
        <family val="1"/>
      </rPr>
      <t>288</t>
    </r>
    <r>
      <rPr>
        <sz val="12"/>
        <rFont val="Microsoft JhengHei"/>
        <family val="1"/>
      </rPr>
      <t>小時，當月薪資合計不得低於</t>
    </r>
    <r>
      <rPr>
        <sz val="12"/>
        <rFont val="Times New Roman"/>
        <family val="1"/>
      </rPr>
      <t>44,077</t>
    </r>
    <r>
      <rPr>
        <sz val="12"/>
        <rFont val="細明體"/>
        <family val="1"/>
        <charset val="136"/>
      </rPr>
      <t>元</t>
    </r>
    <r>
      <rPr>
        <sz val="12"/>
        <rFont val="Microsoft JhengHei"/>
        <family val="1"/>
      </rPr>
      <t>，惟試算範例未列年度國定假日計</t>
    </r>
    <r>
      <rPr>
        <sz val="12"/>
        <rFont val="Times New Roman"/>
        <family val="1"/>
      </rPr>
      <t>16</t>
    </r>
    <r>
      <rPr>
        <sz val="12"/>
        <rFont val="細明體"/>
        <family val="1"/>
        <charset val="136"/>
      </rPr>
      <t>日薪資，故每月增加</t>
    </r>
    <r>
      <rPr>
        <sz val="12"/>
        <rFont val="Times New Roman"/>
        <family val="1"/>
      </rPr>
      <t>1,589</t>
    </r>
    <r>
      <rPr>
        <sz val="12"/>
        <rFont val="細明體"/>
        <family val="1"/>
        <charset val="136"/>
      </rPr>
      <t>元</t>
    </r>
    <r>
      <rPr>
        <sz val="12"/>
        <rFont val="Times New Roman"/>
        <family val="1"/>
      </rPr>
      <t>(</t>
    </r>
    <r>
      <rPr>
        <sz val="12"/>
        <rFont val="細明體"/>
        <family val="1"/>
        <charset val="136"/>
      </rPr>
      <t>依最低工資</t>
    </r>
    <r>
      <rPr>
        <sz val="12"/>
        <rFont val="Times New Roman"/>
        <family val="1"/>
      </rPr>
      <t>28,590</t>
    </r>
    <r>
      <rPr>
        <sz val="12"/>
        <rFont val="細明體"/>
        <family val="1"/>
        <charset val="136"/>
      </rPr>
      <t>元計算時薪進位後為</t>
    </r>
    <r>
      <rPr>
        <sz val="12"/>
        <rFont val="Times New Roman"/>
        <family val="1"/>
      </rPr>
      <t>119.2</t>
    </r>
    <r>
      <rPr>
        <sz val="12"/>
        <rFont val="細明體"/>
        <family val="1"/>
        <charset val="136"/>
      </rPr>
      <t>元，並依保全人員每日工時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小時計，日薪為</t>
    </r>
    <r>
      <rPr>
        <sz val="12"/>
        <rFont val="Times New Roman"/>
        <family val="1"/>
      </rPr>
      <t>1,192</t>
    </r>
    <r>
      <rPr>
        <sz val="12"/>
        <rFont val="細明體"/>
        <family val="1"/>
        <charset val="136"/>
      </rPr>
      <t>元</t>
    </r>
    <r>
      <rPr>
        <sz val="12"/>
        <rFont val="Times New Roman"/>
        <family val="1"/>
      </rPr>
      <t>)</t>
    </r>
    <r>
      <rPr>
        <sz val="12"/>
        <rFont val="細明體"/>
        <family val="1"/>
        <charset val="136"/>
      </rPr>
      <t>，合計</t>
    </r>
    <r>
      <rPr>
        <sz val="12"/>
        <rFont val="Times New Roman"/>
        <family val="1"/>
      </rPr>
      <t>45,666</t>
    </r>
    <r>
      <rPr>
        <sz val="12"/>
        <rFont val="細明體"/>
        <family val="1"/>
        <charset val="136"/>
      </rPr>
      <t>元</t>
    </r>
    <phoneticPr fontId="6" type="noConversion"/>
  </si>
  <si>
    <t>至少為保全人員45,666元+業務加給2,100元</t>
    <phoneticPr fontId="6" type="noConversion"/>
  </si>
  <si>
    <r>
      <rPr>
        <sz val="12"/>
        <rFont val="Microsoft JhengHei"/>
        <family val="1"/>
      </rPr>
      <t>參照行政院公共工程委員會</t>
    </r>
    <r>
      <rPr>
        <sz val="12"/>
        <rFont val="Times New Roman"/>
        <family val="1"/>
      </rPr>
      <t>113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月</t>
    </r>
    <r>
      <rPr>
        <sz val="12"/>
        <rFont val="Times New Roman"/>
        <family val="1"/>
      </rPr>
      <t>20</t>
    </r>
    <r>
      <rPr>
        <sz val="12"/>
        <rFont val="細明體"/>
        <family val="1"/>
        <charset val="136"/>
      </rPr>
      <t>日工程企字第</t>
    </r>
    <r>
      <rPr>
        <sz val="12"/>
        <rFont val="Times New Roman"/>
        <family val="1"/>
      </rPr>
      <t>1130100535</t>
    </r>
    <r>
      <rPr>
        <sz val="12"/>
        <rFont val="細明體"/>
        <family val="1"/>
        <charset val="136"/>
      </rPr>
      <t>號</t>
    </r>
    <r>
      <rPr>
        <sz val="12"/>
        <rFont val="Microsoft JhengHei"/>
        <family val="1"/>
      </rPr>
      <t>函，勞務承</t>
    </r>
    <r>
      <rPr>
        <sz val="12"/>
        <rFont val="細明體"/>
        <family val="1"/>
        <charset val="136"/>
      </rPr>
      <t>攬進駐政府單位工作服務的基層員工，月薪應高於最低工資</t>
    </r>
    <r>
      <rPr>
        <sz val="12"/>
        <rFont val="Times New Roman"/>
        <family val="1"/>
      </rPr>
      <t xml:space="preserve"> 1.1 </t>
    </r>
    <r>
      <rPr>
        <sz val="12"/>
        <rFont val="細明體"/>
        <family val="1"/>
        <charset val="136"/>
      </rPr>
      <t>倍。</t>
    </r>
    <r>
      <rPr>
        <sz val="12"/>
        <rFont val="Microsoft JhengHei"/>
        <family val="1"/>
      </rPr>
      <t>經電洽工程會釋疑，案內係針對政府採購法招標文件，惟本中心契約比照工程會範本，依本標準增列亦可。</t>
    </r>
    <phoneticPr fontId="6" type="noConversion"/>
  </si>
  <si>
    <r>
      <t>按基本工資加成比例應為</t>
    </r>
    <r>
      <rPr>
        <sz val="12"/>
        <rFont val="Times New Roman"/>
        <family val="1"/>
      </rPr>
      <t>19,228</t>
    </r>
    <r>
      <rPr>
        <sz val="12"/>
        <rFont val="細明體"/>
        <family val="1"/>
        <charset val="136"/>
      </rPr>
      <t>元</t>
    </r>
    <r>
      <rPr>
        <sz val="12"/>
        <rFont val="細明體"/>
        <family val="3"/>
        <charset val="136"/>
      </rPr>
      <t>。</t>
    </r>
    <phoneticPr fontId="6" type="noConversion"/>
  </si>
  <si>
    <r>
      <rPr>
        <sz val="12"/>
        <rFont val="新細明體"/>
        <family val="1"/>
        <charset val="136"/>
      </rPr>
      <t>依</t>
    </r>
    <r>
      <rPr>
        <sz val="12"/>
        <rFont val="Microsoft JhengHei"/>
        <family val="1"/>
      </rPr>
      <t>勞基法標準，</t>
    </r>
    <r>
      <rPr>
        <sz val="12"/>
        <rFont val="Microsoft JhengHei"/>
        <family val="1"/>
        <charset val="136"/>
      </rPr>
      <t>雇主負擔勞、健保、勞退費用每月</t>
    </r>
    <r>
      <rPr>
        <sz val="12"/>
        <rFont val="Times New Roman"/>
        <family val="1"/>
      </rPr>
      <t>151,662</t>
    </r>
    <r>
      <rPr>
        <sz val="12"/>
        <rFont val="Microsoft JhengHei"/>
        <family val="1"/>
        <charset val="136"/>
      </rPr>
      <t>元。</t>
    </r>
    <phoneticPr fontId="6" type="noConversion"/>
  </si>
  <si>
    <r>
      <t>大、小影格座椅(250張)與地毯清洗、貴賓室地毯清洗</t>
    </r>
    <r>
      <rPr>
        <sz val="12"/>
        <rFont val="Microsoft JhengHei UI"/>
        <family val="4"/>
        <charset val="136"/>
      </rPr>
      <t>、</t>
    </r>
    <r>
      <rPr>
        <sz val="12"/>
        <rFont val="標楷體"/>
        <family val="4"/>
        <charset val="136"/>
      </rPr>
      <t>圖書館沉浸式沙發清洗、布織座椅清洗、董事長沙發、5號出口沙發</t>
    </r>
    <phoneticPr fontId="6" type="noConversion"/>
  </si>
  <si>
    <r>
      <t xml:space="preserve">113原契約未比照111及112契約分列行政管理費及雇主負擔勞健保、勞退費用，因基本工資及勞健保調整，經計算過後為98,977元
</t>
    </r>
    <r>
      <rPr>
        <sz val="12"/>
        <rFont val="Microsoft JhengHei"/>
        <family val="2"/>
        <charset val="136"/>
      </rPr>
      <t>1、內部預算分析表預估管理費為10%，公告的經費詳細表不可以寫百分比，由廠商自行決定
2、管理費建議統一為一式，為人事費+業務費的10%，不用切分為3+9月
3、若切分為3+9月，請評估為抓12個月平均或是實際3+9月的費用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</si>
</sst>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#,##0_ "/>
    <numFmt numFmtId="177" formatCode="0.0%"/>
    <numFmt numFmtId="178" formatCode="m\-d"/>
    <numFmt numFmtId="179" formatCode="d\-m&quot;月&quot;"/>
    <numFmt numFmtId="180" formatCode="_-* #,##0_-;\-* #,##0_-;_-* &quot;-&quot;??_-;_-@_-"/>
  </numFmts>
  <fonts count="54">
    <font>
      <sz val="12"/>
      <color rgb="FF000000"/>
      <name val="Calibri"/>
      <scheme val="minor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color rgb="FF000000"/>
      <name val="Times New Roman"/>
      <family val="1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FF0000"/>
      <name val="Times New Roman"/>
      <family val="1"/>
      <charset val="136"/>
    </font>
    <font>
      <sz val="12"/>
      <color rgb="FFFF0000"/>
      <name val="Times New Roman"/>
      <family val="1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Microsoft JhengHei UI"/>
      <family val="4"/>
      <charset val="136"/>
    </font>
    <font>
      <sz val="12"/>
      <color theme="1"/>
      <name val="Calibri"/>
      <family val="2"/>
      <scheme val="minor"/>
    </font>
    <font>
      <sz val="12"/>
      <color rgb="FFFF0000"/>
      <name val="標楷體"/>
      <family val="4"/>
      <charset val="136"/>
    </font>
    <font>
      <sz val="12"/>
      <color rgb="FF000000"/>
      <name val="Microsoft JhengHei"/>
      <family val="1"/>
    </font>
    <font>
      <sz val="12"/>
      <color rgb="FF000000"/>
      <name val="細明體"/>
      <family val="3"/>
      <charset val="136"/>
    </font>
    <font>
      <sz val="12"/>
      <color rgb="FF000000"/>
      <name val="Microsoft JhengHei"/>
      <family val="1"/>
      <charset val="136"/>
    </font>
    <font>
      <sz val="12"/>
      <color rgb="FF000000"/>
      <name val="細明體"/>
      <family val="1"/>
      <charset val="136"/>
    </font>
    <font>
      <sz val="12"/>
      <name val="標楷體"/>
      <family val="4"/>
      <charset val="136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.5"/>
      <color rgb="FF000000"/>
      <name val="標楷體"/>
      <family val="2"/>
    </font>
    <font>
      <sz val="10.5"/>
      <name val="標楷體"/>
      <family val="4"/>
      <charset val="136"/>
    </font>
    <font>
      <sz val="10.5"/>
      <name val="標楷體"/>
      <family val="4"/>
    </font>
    <font>
      <sz val="11.5"/>
      <name val="標楷體"/>
      <family val="4"/>
      <charset val="136"/>
    </font>
    <font>
      <sz val="11.5"/>
      <name val="標楷體"/>
      <family val="4"/>
    </font>
    <font>
      <sz val="9.5"/>
      <name val="標楷體"/>
      <family val="4"/>
    </font>
    <font>
      <sz val="9.5"/>
      <name val="標楷體"/>
      <family val="4"/>
      <charset val="136"/>
    </font>
    <font>
      <sz val="10.5"/>
      <color rgb="FF000000"/>
      <name val="Times New Roman"/>
      <family val="2"/>
    </font>
    <font>
      <sz val="10.5"/>
      <color rgb="FF000000"/>
      <name val="標楷體"/>
      <family val="2"/>
    </font>
    <font>
      <b/>
      <sz val="10.5"/>
      <name val="標楷體"/>
      <family val="4"/>
    </font>
    <font>
      <sz val="12"/>
      <color rgb="FF000000"/>
      <name val="Calibri"/>
      <scheme val="minor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2"/>
      <name val="Microsoft JhengHei"/>
      <family val="1"/>
    </font>
    <font>
      <sz val="20"/>
      <name val="Microsoft JhengHei"/>
      <family val="1"/>
    </font>
    <font>
      <sz val="16"/>
      <name val="標楷體"/>
      <family val="4"/>
      <charset val="136"/>
    </font>
    <font>
      <sz val="12"/>
      <name val="Times New Roman"/>
      <family val="1"/>
      <charset val="136"/>
    </font>
    <font>
      <sz val="12"/>
      <name val="細明體"/>
      <family val="1"/>
      <charset val="136"/>
    </font>
    <font>
      <sz val="12"/>
      <name val="Microsoft JhengHei"/>
      <family val="1"/>
      <charset val="136"/>
    </font>
    <font>
      <sz val="12"/>
      <name val="Calibri"/>
      <scheme val="minor"/>
    </font>
    <font>
      <sz val="12"/>
      <name val="細明體"/>
      <family val="3"/>
      <charset val="136"/>
    </font>
    <font>
      <sz val="12"/>
      <name val="新細明體"/>
      <family val="1"/>
      <charset val="136"/>
    </font>
    <font>
      <sz val="12"/>
      <name val="Calibri"/>
      <family val="2"/>
      <scheme val="minor"/>
    </font>
    <font>
      <sz val="10"/>
      <name val="標楷體"/>
      <family val="4"/>
      <charset val="136"/>
    </font>
    <font>
      <sz val="12"/>
      <name val="Microsoft JhengHei UI"/>
      <family val="4"/>
      <charset val="136"/>
    </font>
    <font>
      <strike/>
      <sz val="12"/>
      <name val="標楷體"/>
      <family val="4"/>
      <charset val="136"/>
    </font>
    <font>
      <sz val="12"/>
      <name val="Microsoft JhengHei"/>
      <family val="2"/>
      <charset val="136"/>
    </font>
    <font>
      <sz val="14"/>
      <name val="標楷體"/>
      <family val="4"/>
      <charset val="136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theme="0"/>
        <bgColor theme="0"/>
      </patternFill>
    </fill>
    <fill>
      <patternFill patternType="solid">
        <fgColor rgb="FFFCE5CD"/>
        <bgColor rgb="FFFCE5CD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theme="8" tint="0.79998168889431442"/>
        <bgColor rgb="FFDEEAF6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rgb="FF00206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7" tint="0.79998168889431442"/>
        <bgColor rgb="FFDEEAF6"/>
      </patternFill>
    </fill>
    <fill>
      <patternFill patternType="solid">
        <fgColor theme="7" tint="0.79998168889431442"/>
        <bgColor rgb="FFFFFFFF"/>
      </patternFill>
    </fill>
  </fills>
  <borders count="6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</borders>
  <cellStyleXfs count="3">
    <xf numFmtId="0" fontId="0" fillId="0" borderId="0"/>
    <xf numFmtId="0" fontId="23" fillId="0" borderId="7"/>
    <xf numFmtId="43" fontId="35" fillId="0" borderId="0" applyFont="0" applyFill="0" applyBorder="0" applyAlignment="0" applyProtection="0">
      <alignment vertical="center"/>
    </xf>
  </cellStyleXfs>
  <cellXfs count="517">
    <xf numFmtId="0" fontId="0" fillId="0" borderId="0" xfId="0"/>
    <xf numFmtId="0" fontId="2" fillId="8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78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79" fontId="3" fillId="0" borderId="0" xfId="0" applyNumberFormat="1" applyFont="1"/>
    <xf numFmtId="0" fontId="3" fillId="9" borderId="7" xfId="0" applyFont="1" applyFill="1" applyBorder="1"/>
    <xf numFmtId="0" fontId="2" fillId="8" borderId="7" xfId="0" applyFont="1" applyFill="1" applyBorder="1"/>
    <xf numFmtId="0" fontId="2" fillId="3" borderId="7" xfId="0" applyFont="1" applyFill="1" applyBorder="1"/>
    <xf numFmtId="0" fontId="3" fillId="0" borderId="0" xfId="0" applyFont="1" applyAlignment="1">
      <alignment horizontal="right"/>
    </xf>
    <xf numFmtId="0" fontId="3" fillId="8" borderId="7" xfId="0" applyFont="1" applyFill="1" applyBorder="1"/>
    <xf numFmtId="0" fontId="3" fillId="10" borderId="7" xfId="0" applyFont="1" applyFill="1" applyBorder="1"/>
    <xf numFmtId="0" fontId="2" fillId="0" borderId="0" xfId="0" applyFont="1"/>
    <xf numFmtId="0" fontId="2" fillId="4" borderId="7" xfId="0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176" fontId="7" fillId="0" borderId="0" xfId="0" applyNumberFormat="1" applyFont="1"/>
    <xf numFmtId="0" fontId="5" fillId="3" borderId="4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5" fillId="7" borderId="4" xfId="0" applyFont="1" applyFill="1" applyBorder="1" applyAlignment="1">
      <alignment vertical="center" wrapText="1"/>
    </xf>
    <xf numFmtId="0" fontId="5" fillId="11" borderId="4" xfId="0" applyFont="1" applyFill="1" applyBorder="1" applyAlignment="1">
      <alignment vertical="center" wrapText="1"/>
    </xf>
    <xf numFmtId="0" fontId="9" fillId="0" borderId="0" xfId="0" applyFont="1"/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 textRotation="255"/>
    </xf>
    <xf numFmtId="0" fontId="5" fillId="3" borderId="4" xfId="0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right" vertical="center"/>
    </xf>
    <xf numFmtId="0" fontId="5" fillId="5" borderId="4" xfId="0" applyFont="1" applyFill="1" applyBorder="1" applyAlignment="1">
      <alignment horizontal="center" vertical="center" wrapText="1"/>
    </xf>
    <xf numFmtId="176" fontId="5" fillId="5" borderId="4" xfId="0" applyNumberFormat="1" applyFont="1" applyFill="1" applyBorder="1" applyAlignment="1">
      <alignment horizontal="center" vertical="center" textRotation="255"/>
    </xf>
    <xf numFmtId="0" fontId="5" fillId="5" borderId="4" xfId="0" applyFont="1" applyFill="1" applyBorder="1" applyAlignment="1">
      <alignment horizontal="center" vertical="center"/>
    </xf>
    <xf numFmtId="176" fontId="5" fillId="5" borderId="4" xfId="0" applyNumberFormat="1" applyFont="1" applyFill="1" applyBorder="1" applyAlignment="1">
      <alignment horizontal="right" vertical="center"/>
    </xf>
    <xf numFmtId="0" fontId="5" fillId="11" borderId="4" xfId="0" applyFont="1" applyFill="1" applyBorder="1" applyAlignment="1">
      <alignment horizontal="center" vertical="center" wrapText="1"/>
    </xf>
    <xf numFmtId="176" fontId="5" fillId="12" borderId="4" xfId="0" applyNumberFormat="1" applyFont="1" applyFill="1" applyBorder="1" applyAlignment="1">
      <alignment horizontal="center" vertical="center" textRotation="255"/>
    </xf>
    <xf numFmtId="0" fontId="5" fillId="11" borderId="4" xfId="0" applyFont="1" applyFill="1" applyBorder="1" applyAlignment="1">
      <alignment horizontal="center" vertical="center"/>
    </xf>
    <xf numFmtId="176" fontId="5" fillId="11" borderId="4" xfId="0" applyNumberFormat="1" applyFont="1" applyFill="1" applyBorder="1" applyAlignment="1">
      <alignment horizontal="right" vertical="center"/>
    </xf>
    <xf numFmtId="176" fontId="5" fillId="11" borderId="4" xfId="0" applyNumberFormat="1" applyFont="1" applyFill="1" applyBorder="1" applyAlignment="1">
      <alignment horizontal="center" vertical="center" textRotation="255"/>
    </xf>
    <xf numFmtId="0" fontId="5" fillId="6" borderId="4" xfId="0" applyFont="1" applyFill="1" applyBorder="1" applyAlignment="1">
      <alignment horizontal="center" vertical="center" wrapText="1"/>
    </xf>
    <xf numFmtId="176" fontId="5" fillId="6" borderId="4" xfId="0" applyNumberFormat="1" applyFont="1" applyFill="1" applyBorder="1" applyAlignment="1">
      <alignment horizontal="center" vertical="center" textRotation="255"/>
    </xf>
    <xf numFmtId="0" fontId="5" fillId="6" borderId="4" xfId="0" applyFont="1" applyFill="1" applyBorder="1" applyAlignment="1">
      <alignment horizontal="center" vertical="center"/>
    </xf>
    <xf numFmtId="176" fontId="5" fillId="6" borderId="4" xfId="0" applyNumberFormat="1" applyFont="1" applyFill="1" applyBorder="1" applyAlignment="1">
      <alignment horizontal="right" vertical="center"/>
    </xf>
    <xf numFmtId="0" fontId="5" fillId="7" borderId="4" xfId="0" applyFont="1" applyFill="1" applyBorder="1" applyAlignment="1">
      <alignment horizontal="center" vertical="center" wrapText="1"/>
    </xf>
    <xf numFmtId="176" fontId="5" fillId="7" borderId="4" xfId="0" applyNumberFormat="1" applyFont="1" applyFill="1" applyBorder="1" applyAlignment="1">
      <alignment horizontal="center" vertical="center" textRotation="255"/>
    </xf>
    <xf numFmtId="0" fontId="5" fillId="7" borderId="4" xfId="0" applyFont="1" applyFill="1" applyBorder="1" applyAlignment="1">
      <alignment horizontal="center" vertical="center"/>
    </xf>
    <xf numFmtId="176" fontId="5" fillId="7" borderId="4" xfId="0" applyNumberFormat="1" applyFont="1" applyFill="1" applyBorder="1" applyAlignment="1">
      <alignment horizontal="right" vertical="center"/>
    </xf>
    <xf numFmtId="0" fontId="5" fillId="7" borderId="4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2" borderId="7" xfId="0" applyFont="1" applyFill="1" applyBorder="1" applyAlignment="1">
      <alignment horizontal="left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4" fillId="6" borderId="20" xfId="0" applyFont="1" applyFill="1" applyBorder="1"/>
    <xf numFmtId="0" fontId="4" fillId="6" borderId="28" xfId="0" applyFont="1" applyFill="1" applyBorder="1" applyAlignment="1">
      <alignment vertical="center"/>
    </xf>
    <xf numFmtId="0" fontId="5" fillId="0" borderId="29" xfId="0" applyFont="1" applyBorder="1"/>
    <xf numFmtId="0" fontId="5" fillId="0" borderId="5" xfId="0" applyFont="1" applyBorder="1"/>
    <xf numFmtId="0" fontId="4" fillId="6" borderId="35" xfId="0" applyFont="1" applyFill="1" applyBorder="1" applyAlignment="1">
      <alignment horizontal="left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/>
    </xf>
    <xf numFmtId="0" fontId="5" fillId="0" borderId="21" xfId="0" applyFont="1" applyBorder="1"/>
    <xf numFmtId="0" fontId="5" fillId="0" borderId="2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3" xfId="0" applyFont="1" applyBorder="1"/>
    <xf numFmtId="0" fontId="5" fillId="2" borderId="21" xfId="0" applyFont="1" applyFill="1" applyBorder="1" applyAlignment="1">
      <alignment horizontal="left" vertical="center" wrapText="1"/>
    </xf>
    <xf numFmtId="0" fontId="8" fillId="0" borderId="22" xfId="0" applyFont="1" applyBorder="1" applyAlignment="1">
      <alignment horizontal="right"/>
    </xf>
    <xf numFmtId="0" fontId="5" fillId="2" borderId="38" xfId="0" applyFont="1" applyFill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0" fillId="0" borderId="6" xfId="0" applyBorder="1"/>
    <xf numFmtId="0" fontId="17" fillId="19" borderId="20" xfId="0" applyFont="1" applyFill="1" applyBorder="1" applyAlignment="1">
      <alignment horizontal="left" vertical="center" wrapText="1"/>
    </xf>
    <xf numFmtId="0" fontId="17" fillId="18" borderId="38" xfId="0" applyFont="1" applyFill="1" applyBorder="1" applyAlignment="1">
      <alignment horizontal="left" vertical="center" wrapText="1"/>
    </xf>
    <xf numFmtId="0" fontId="17" fillId="18" borderId="20" xfId="0" applyFont="1" applyFill="1" applyBorder="1" applyAlignment="1">
      <alignment horizontal="left" vertical="center" wrapText="1"/>
    </xf>
    <xf numFmtId="0" fontId="17" fillId="19" borderId="38" xfId="0" applyFont="1" applyFill="1" applyBorder="1" applyAlignment="1">
      <alignment horizontal="left" vertical="center" wrapText="1"/>
    </xf>
    <xf numFmtId="0" fontId="5" fillId="0" borderId="17" xfId="0" applyFont="1" applyBorder="1"/>
    <xf numFmtId="0" fontId="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176" fontId="13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49" xfId="0" applyFont="1" applyBorder="1" applyAlignment="1">
      <alignment horizontal="right"/>
    </xf>
    <xf numFmtId="176" fontId="5" fillId="20" borderId="6" xfId="0" applyNumberFormat="1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vertical="center"/>
    </xf>
    <xf numFmtId="0" fontId="5" fillId="0" borderId="22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20" borderId="19" xfId="0" applyFont="1" applyFill="1" applyBorder="1" applyAlignment="1">
      <alignment horizontal="center" vertical="center"/>
    </xf>
    <xf numFmtId="0" fontId="0" fillId="20" borderId="4" xfId="0" applyFill="1" applyBorder="1"/>
    <xf numFmtId="0" fontId="5" fillId="21" borderId="47" xfId="0" applyFont="1" applyFill="1" applyBorder="1" applyAlignment="1">
      <alignment horizontal="left" vertical="center" wrapText="1"/>
    </xf>
    <xf numFmtId="0" fontId="12" fillId="2" borderId="37" xfId="0" applyFont="1" applyFill="1" applyBorder="1" applyAlignment="1">
      <alignment horizontal="left" vertical="center" wrapText="1"/>
    </xf>
    <xf numFmtId="176" fontId="5" fillId="0" borderId="54" xfId="0" applyNumberFormat="1" applyFont="1" applyBorder="1" applyAlignment="1">
      <alignment horizontal="right" vertical="center" wrapText="1"/>
    </xf>
    <xf numFmtId="0" fontId="17" fillId="18" borderId="47" xfId="0" applyFont="1" applyFill="1" applyBorder="1" applyAlignment="1">
      <alignment horizontal="left" vertical="center" wrapText="1"/>
    </xf>
    <xf numFmtId="0" fontId="17" fillId="19" borderId="22" xfId="0" applyFont="1" applyFill="1" applyBorder="1" applyAlignment="1">
      <alignment horizontal="left" vertical="center" wrapText="1"/>
    </xf>
    <xf numFmtId="0" fontId="8" fillId="0" borderId="20" xfId="0" applyFont="1" applyBorder="1" applyAlignment="1">
      <alignment horizontal="right"/>
    </xf>
    <xf numFmtId="0" fontId="18" fillId="0" borderId="0" xfId="0" applyFont="1"/>
    <xf numFmtId="0" fontId="7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176" fontId="17" fillId="5" borderId="4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vertical="center"/>
    </xf>
    <xf numFmtId="176" fontId="17" fillId="0" borderId="6" xfId="0" applyNumberFormat="1" applyFont="1" applyBorder="1" applyAlignment="1">
      <alignment horizontal="right" vertical="center"/>
    </xf>
    <xf numFmtId="0" fontId="24" fillId="22" borderId="7" xfId="1" applyFont="1" applyFill="1"/>
    <xf numFmtId="0" fontId="24" fillId="22" borderId="7" xfId="1" applyFont="1" applyFill="1" applyAlignment="1">
      <alignment vertical="top" wrapText="1"/>
    </xf>
    <xf numFmtId="0" fontId="24" fillId="22" borderId="7" xfId="1" applyFont="1" applyFill="1" applyAlignment="1">
      <alignment horizontal="center" vertical="top" wrapText="1"/>
    </xf>
    <xf numFmtId="176" fontId="22" fillId="11" borderId="4" xfId="0" applyNumberFormat="1" applyFont="1" applyFill="1" applyBorder="1" applyAlignment="1">
      <alignment horizontal="right" vertical="center"/>
    </xf>
    <xf numFmtId="0" fontId="22" fillId="22" borderId="49" xfId="0" applyFont="1" applyFill="1" applyBorder="1" applyAlignment="1">
      <alignment horizontal="left" vertical="center" wrapText="1"/>
    </xf>
    <xf numFmtId="176" fontId="22" fillId="11" borderId="1" xfId="0" applyNumberFormat="1" applyFont="1" applyFill="1" applyBorder="1" applyAlignment="1">
      <alignment horizontal="right" vertical="center"/>
    </xf>
    <xf numFmtId="0" fontId="28" fillId="15" borderId="4" xfId="1" applyFont="1" applyFill="1" applyBorder="1" applyAlignment="1">
      <alignment horizontal="center" vertical="center" wrapText="1"/>
    </xf>
    <xf numFmtId="0" fontId="28" fillId="26" borderId="4" xfId="1" applyFont="1" applyFill="1" applyBorder="1" applyAlignment="1">
      <alignment horizontal="center" vertical="top" wrapText="1"/>
    </xf>
    <xf numFmtId="0" fontId="28" fillId="15" borderId="4" xfId="1" applyFont="1" applyFill="1" applyBorder="1" applyAlignment="1">
      <alignment horizontal="center" vertical="top" wrapText="1"/>
    </xf>
    <xf numFmtId="0" fontId="22" fillId="22" borderId="38" xfId="0" applyFont="1" applyFill="1" applyBorder="1" applyAlignment="1">
      <alignment vertical="center" wrapText="1"/>
    </xf>
    <xf numFmtId="0" fontId="22" fillId="23" borderId="47" xfId="0" applyFont="1" applyFill="1" applyBorder="1" applyAlignment="1">
      <alignment vertical="center" wrapText="1"/>
    </xf>
    <xf numFmtId="0" fontId="38" fillId="0" borderId="0" xfId="0" applyFont="1"/>
    <xf numFmtId="0" fontId="38" fillId="0" borderId="0" xfId="0" applyFont="1" applyAlignment="1">
      <alignment horizontal="left" vertical="center"/>
    </xf>
    <xf numFmtId="0" fontId="39" fillId="0" borderId="0" xfId="0" applyFont="1"/>
    <xf numFmtId="0" fontId="40" fillId="0" borderId="0" xfId="0" applyFont="1"/>
    <xf numFmtId="0" fontId="22" fillId="0" borderId="1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5" borderId="4" xfId="0" applyFont="1" applyFill="1" applyBorder="1" applyAlignment="1">
      <alignment vertical="center" wrapText="1"/>
    </xf>
    <xf numFmtId="0" fontId="22" fillId="5" borderId="4" xfId="0" applyFont="1" applyFill="1" applyBorder="1" applyAlignment="1">
      <alignment horizontal="center" vertical="center" wrapText="1"/>
    </xf>
    <xf numFmtId="176" fontId="22" fillId="5" borderId="4" xfId="0" applyNumberFormat="1" applyFont="1" applyFill="1" applyBorder="1" applyAlignment="1">
      <alignment horizontal="center" vertical="center" textRotation="255"/>
    </xf>
    <xf numFmtId="0" fontId="22" fillId="5" borderId="4" xfId="0" applyFont="1" applyFill="1" applyBorder="1" applyAlignment="1">
      <alignment horizontal="center" vertical="center"/>
    </xf>
    <xf numFmtId="176" fontId="22" fillId="5" borderId="4" xfId="0" applyNumberFormat="1" applyFont="1" applyFill="1" applyBorder="1" applyAlignment="1">
      <alignment horizontal="right" vertical="center"/>
    </xf>
    <xf numFmtId="176" fontId="22" fillId="5" borderId="5" xfId="0" applyNumberFormat="1" applyFont="1" applyFill="1" applyBorder="1" applyAlignment="1">
      <alignment horizontal="right" vertical="center"/>
    </xf>
    <xf numFmtId="0" fontId="22" fillId="2" borderId="20" xfId="0" applyFont="1" applyFill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22" fillId="3" borderId="4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 wrapText="1"/>
    </xf>
    <xf numFmtId="176" fontId="22" fillId="3" borderId="4" xfId="0" applyNumberFormat="1" applyFont="1" applyFill="1" applyBorder="1" applyAlignment="1">
      <alignment horizontal="center" vertical="center" textRotation="255"/>
    </xf>
    <xf numFmtId="0" fontId="22" fillId="3" borderId="4" xfId="0" applyFont="1" applyFill="1" applyBorder="1" applyAlignment="1">
      <alignment horizontal="center" vertical="center"/>
    </xf>
    <xf numFmtId="176" fontId="22" fillId="3" borderId="4" xfId="0" applyNumberFormat="1" applyFont="1" applyFill="1" applyBorder="1" applyAlignment="1">
      <alignment horizontal="right" vertical="center"/>
    </xf>
    <xf numFmtId="0" fontId="22" fillId="0" borderId="20" xfId="0" applyFont="1" applyBorder="1" applyAlignment="1">
      <alignment vertical="center" wrapText="1"/>
    </xf>
    <xf numFmtId="0" fontId="38" fillId="0" borderId="0" xfId="0" applyFont="1" applyAlignment="1">
      <alignment vertical="center"/>
    </xf>
    <xf numFmtId="176" fontId="38" fillId="0" borderId="0" xfId="0" applyNumberFormat="1" applyFont="1" applyAlignment="1">
      <alignment horizontal="left" vertical="center"/>
    </xf>
    <xf numFmtId="0" fontId="42" fillId="0" borderId="0" xfId="0" applyFont="1" applyAlignment="1">
      <alignment vertical="center"/>
    </xf>
    <xf numFmtId="0" fontId="38" fillId="0" borderId="0" xfId="0" applyFont="1" applyAlignment="1">
      <alignment vertical="center" wrapText="1"/>
    </xf>
    <xf numFmtId="0" fontId="22" fillId="2" borderId="21" xfId="0" applyFont="1" applyFill="1" applyBorder="1" applyAlignment="1">
      <alignment vertical="center" wrapText="1"/>
    </xf>
    <xf numFmtId="0" fontId="22" fillId="11" borderId="4" xfId="0" applyFont="1" applyFill="1" applyBorder="1" applyAlignment="1">
      <alignment vertical="center" wrapText="1"/>
    </xf>
    <xf numFmtId="0" fontId="22" fillId="11" borderId="4" xfId="0" applyFont="1" applyFill="1" applyBorder="1" applyAlignment="1">
      <alignment horizontal="center" vertical="center" wrapText="1"/>
    </xf>
    <xf numFmtId="176" fontId="22" fillId="12" borderId="4" xfId="0" applyNumberFormat="1" applyFont="1" applyFill="1" applyBorder="1" applyAlignment="1">
      <alignment horizontal="center" vertical="center" textRotation="255"/>
    </xf>
    <xf numFmtId="0" fontId="22" fillId="11" borderId="4" xfId="0" applyFont="1" applyFill="1" applyBorder="1" applyAlignment="1">
      <alignment horizontal="center" vertical="center"/>
    </xf>
    <xf numFmtId="176" fontId="22" fillId="11" borderId="55" xfId="0" applyNumberFormat="1" applyFont="1" applyFill="1" applyBorder="1" applyAlignment="1">
      <alignment horizontal="right" vertical="center"/>
    </xf>
    <xf numFmtId="176" fontId="22" fillId="11" borderId="45" xfId="0" applyNumberFormat="1" applyFont="1" applyFill="1" applyBorder="1" applyAlignment="1">
      <alignment horizontal="right" vertical="center"/>
    </xf>
    <xf numFmtId="176" fontId="22" fillId="11" borderId="4" xfId="0" applyNumberFormat="1" applyFont="1" applyFill="1" applyBorder="1" applyAlignment="1">
      <alignment horizontal="center" vertical="center" textRotation="255"/>
    </xf>
    <xf numFmtId="0" fontId="22" fillId="2" borderId="22" xfId="0" applyFont="1" applyFill="1" applyBorder="1" applyAlignment="1">
      <alignment vertical="center" wrapText="1"/>
    </xf>
    <xf numFmtId="0" fontId="22" fillId="6" borderId="4" xfId="0" applyFont="1" applyFill="1" applyBorder="1" applyAlignment="1">
      <alignment vertical="center" wrapText="1"/>
    </xf>
    <xf numFmtId="0" fontId="22" fillId="6" borderId="4" xfId="0" applyFont="1" applyFill="1" applyBorder="1" applyAlignment="1">
      <alignment horizontal="center" vertical="center" wrapText="1"/>
    </xf>
    <xf numFmtId="176" fontId="22" fillId="6" borderId="4" xfId="0" applyNumberFormat="1" applyFont="1" applyFill="1" applyBorder="1" applyAlignment="1">
      <alignment horizontal="center" vertical="center" textRotation="255"/>
    </xf>
    <xf numFmtId="0" fontId="22" fillId="6" borderId="4" xfId="0" applyFont="1" applyFill="1" applyBorder="1" applyAlignment="1">
      <alignment horizontal="center" vertical="center"/>
    </xf>
    <xf numFmtId="176" fontId="22" fillId="6" borderId="4" xfId="0" applyNumberFormat="1" applyFont="1" applyFill="1" applyBorder="1" applyAlignment="1">
      <alignment horizontal="right" vertical="center"/>
    </xf>
    <xf numFmtId="0" fontId="22" fillId="7" borderId="4" xfId="0" applyFont="1" applyFill="1" applyBorder="1" applyAlignment="1">
      <alignment vertical="center" wrapText="1"/>
    </xf>
    <xf numFmtId="0" fontId="22" fillId="7" borderId="4" xfId="0" applyFont="1" applyFill="1" applyBorder="1" applyAlignment="1">
      <alignment horizontal="center" vertical="center" wrapText="1"/>
    </xf>
    <xf numFmtId="176" fontId="22" fillId="7" borderId="4" xfId="0" applyNumberFormat="1" applyFont="1" applyFill="1" applyBorder="1" applyAlignment="1">
      <alignment horizontal="center" vertical="center" textRotation="255"/>
    </xf>
    <xf numFmtId="0" fontId="22" fillId="7" borderId="4" xfId="0" applyFont="1" applyFill="1" applyBorder="1" applyAlignment="1">
      <alignment horizontal="center" vertical="center"/>
    </xf>
    <xf numFmtId="176" fontId="22" fillId="7" borderId="4" xfId="0" applyNumberFormat="1" applyFont="1" applyFill="1" applyBorder="1" applyAlignment="1">
      <alignment horizontal="right" vertical="center"/>
    </xf>
    <xf numFmtId="0" fontId="22" fillId="7" borderId="4" xfId="0" applyFont="1" applyFill="1" applyBorder="1" applyAlignment="1">
      <alignment horizontal="center" vertical="center" textRotation="255"/>
    </xf>
    <xf numFmtId="0" fontId="46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176" fontId="22" fillId="24" borderId="4" xfId="0" applyNumberFormat="1" applyFont="1" applyFill="1" applyBorder="1" applyAlignment="1">
      <alignment horizontal="right" vertical="center"/>
    </xf>
    <xf numFmtId="0" fontId="22" fillId="2" borderId="21" xfId="0" applyFont="1" applyFill="1" applyBorder="1" applyAlignment="1">
      <alignment vertical="center"/>
    </xf>
    <xf numFmtId="176" fontId="22" fillId="25" borderId="4" xfId="0" applyNumberFormat="1" applyFont="1" applyFill="1" applyBorder="1" applyAlignment="1">
      <alignment horizontal="right" vertical="center"/>
    </xf>
    <xf numFmtId="0" fontId="22" fillId="20" borderId="19" xfId="0" applyFont="1" applyFill="1" applyBorder="1" applyAlignment="1">
      <alignment horizontal="center" vertical="center"/>
    </xf>
    <xf numFmtId="0" fontId="45" fillId="20" borderId="4" xfId="0" applyFont="1" applyFill="1" applyBorder="1"/>
    <xf numFmtId="176" fontId="22" fillId="20" borderId="6" xfId="0" applyNumberFormat="1" applyFont="1" applyFill="1" applyBorder="1" applyAlignment="1">
      <alignment horizontal="right" vertical="center"/>
    </xf>
    <xf numFmtId="0" fontId="22" fillId="21" borderId="47" xfId="0" applyFont="1" applyFill="1" applyBorder="1" applyAlignment="1">
      <alignment vertical="center" wrapText="1"/>
    </xf>
    <xf numFmtId="0" fontId="45" fillId="0" borderId="6" xfId="0" applyFont="1" applyBorder="1"/>
    <xf numFmtId="176" fontId="22" fillId="0" borderId="6" xfId="0" applyNumberFormat="1" applyFont="1" applyBorder="1" applyAlignment="1">
      <alignment horizontal="right" vertical="center"/>
    </xf>
    <xf numFmtId="0" fontId="42" fillId="0" borderId="0" xfId="0" applyFont="1" applyAlignment="1">
      <alignment vertical="center" wrapText="1"/>
    </xf>
    <xf numFmtId="0" fontId="22" fillId="0" borderId="19" xfId="0" applyFont="1" applyBorder="1"/>
    <xf numFmtId="0" fontId="22" fillId="0" borderId="4" xfId="0" applyFont="1" applyBorder="1" applyAlignment="1">
      <alignment horizontal="center" vertical="center"/>
    </xf>
    <xf numFmtId="0" fontId="49" fillId="0" borderId="22" xfId="0" applyFont="1" applyBorder="1" applyAlignment="1">
      <alignment horizontal="right"/>
    </xf>
    <xf numFmtId="0" fontId="22" fillId="0" borderId="42" xfId="0" applyFont="1" applyBorder="1" applyAlignment="1">
      <alignment horizontal="center"/>
    </xf>
    <xf numFmtId="0" fontId="22" fillId="2" borderId="1" xfId="0" applyFont="1" applyFill="1" applyBorder="1" applyAlignment="1">
      <alignment vertical="center" wrapText="1"/>
    </xf>
    <xf numFmtId="176" fontId="22" fillId="0" borderId="4" xfId="0" applyNumberFormat="1" applyFont="1" applyBorder="1" applyAlignment="1">
      <alignment horizontal="center" vertical="center"/>
    </xf>
    <xf numFmtId="176" fontId="22" fillId="2" borderId="4" xfId="0" applyNumberFormat="1" applyFont="1" applyFill="1" applyBorder="1" applyAlignment="1">
      <alignment horizontal="right" vertical="center"/>
    </xf>
    <xf numFmtId="176" fontId="22" fillId="2" borderId="1" xfId="0" applyNumberFormat="1" applyFont="1" applyFill="1" applyBorder="1" applyAlignment="1">
      <alignment horizontal="center" vertical="center"/>
    </xf>
    <xf numFmtId="176" fontId="22" fillId="2" borderId="3" xfId="0" applyNumberFormat="1" applyFont="1" applyFill="1" applyBorder="1" applyAlignment="1">
      <alignment horizontal="center" vertical="center"/>
    </xf>
    <xf numFmtId="0" fontId="22" fillId="2" borderId="18" xfId="0" applyFont="1" applyFill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3" xfId="0" applyFont="1" applyBorder="1"/>
    <xf numFmtId="0" fontId="22" fillId="2" borderId="4" xfId="0" applyFont="1" applyFill="1" applyBorder="1" applyAlignment="1">
      <alignment horizontal="center" vertical="center"/>
    </xf>
    <xf numFmtId="176" fontId="22" fillId="0" borderId="2" xfId="0" applyNumberFormat="1" applyFont="1" applyBorder="1" applyAlignment="1">
      <alignment horizontal="center" vertical="center"/>
    </xf>
    <xf numFmtId="176" fontId="22" fillId="2" borderId="3" xfId="0" applyNumberFormat="1" applyFont="1" applyFill="1" applyBorder="1" applyAlignment="1">
      <alignment horizontal="right" vertical="center"/>
    </xf>
    <xf numFmtId="176" fontId="22" fillId="2" borderId="11" xfId="0" applyNumberFormat="1" applyFont="1" applyFill="1" applyBorder="1" applyAlignment="1">
      <alignment horizontal="center" vertical="center"/>
    </xf>
    <xf numFmtId="176" fontId="22" fillId="2" borderId="9" xfId="0" applyNumberFormat="1" applyFont="1" applyFill="1" applyBorder="1" applyAlignment="1">
      <alignment horizontal="center" vertical="center"/>
    </xf>
    <xf numFmtId="0" fontId="22" fillId="0" borderId="29" xfId="0" applyFont="1" applyBorder="1"/>
    <xf numFmtId="0" fontId="22" fillId="0" borderId="5" xfId="0" applyFont="1" applyBorder="1"/>
    <xf numFmtId="0" fontId="22" fillId="0" borderId="59" xfId="0" applyFont="1" applyBorder="1"/>
    <xf numFmtId="0" fontId="44" fillId="0" borderId="0" xfId="0" applyFont="1"/>
    <xf numFmtId="0" fontId="22" fillId="0" borderId="3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/>
    </xf>
    <xf numFmtId="0" fontId="22" fillId="0" borderId="53" xfId="0" applyFont="1" applyBorder="1" applyAlignment="1">
      <alignment horizontal="center" vertical="center" wrapText="1"/>
    </xf>
    <xf numFmtId="0" fontId="41" fillId="2" borderId="37" xfId="0" applyFont="1" applyFill="1" applyBorder="1" applyAlignment="1">
      <alignment horizontal="left" vertical="center" wrapText="1"/>
    </xf>
    <xf numFmtId="0" fontId="44" fillId="0" borderId="15" xfId="0" applyFont="1" applyBorder="1" applyAlignment="1">
      <alignment vertical="top" wrapText="1"/>
    </xf>
    <xf numFmtId="0" fontId="53" fillId="6" borderId="35" xfId="0" applyFont="1" applyFill="1" applyBorder="1" applyAlignment="1">
      <alignment horizontal="left" vertical="center" wrapText="1"/>
    </xf>
    <xf numFmtId="0" fontId="53" fillId="6" borderId="20" xfId="0" applyFont="1" applyFill="1" applyBorder="1"/>
    <xf numFmtId="0" fontId="53" fillId="6" borderId="28" xfId="0" applyFont="1" applyFill="1" applyBorder="1" applyAlignment="1">
      <alignment vertical="center"/>
    </xf>
    <xf numFmtId="0" fontId="38" fillId="0" borderId="0" xfId="0" applyFont="1" applyAlignment="1">
      <alignment horizontal="center"/>
    </xf>
    <xf numFmtId="0" fontId="49" fillId="0" borderId="0" xfId="0" applyFont="1"/>
    <xf numFmtId="180" fontId="22" fillId="0" borderId="65" xfId="2" applyNumberFormat="1" applyFont="1" applyBorder="1" applyAlignment="1">
      <alignment horizontal="center" vertical="center"/>
    </xf>
    <xf numFmtId="0" fontId="36" fillId="16" borderId="17" xfId="0" applyFont="1" applyFill="1" applyBorder="1" applyAlignment="1">
      <alignment horizontal="center"/>
    </xf>
    <xf numFmtId="0" fontId="36" fillId="17" borderId="2" xfId="0" applyFont="1" applyFill="1" applyBorder="1"/>
    <xf numFmtId="0" fontId="36" fillId="17" borderId="30" xfId="0" applyFont="1" applyFill="1" applyBorder="1"/>
    <xf numFmtId="0" fontId="36" fillId="17" borderId="7" xfId="0" applyFont="1" applyFill="1" applyBorder="1"/>
    <xf numFmtId="0" fontId="36" fillId="17" borderId="18" xfId="0" applyFont="1" applyFill="1" applyBorder="1"/>
    <xf numFmtId="0" fontId="22" fillId="2" borderId="6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vertical="center" wrapText="1"/>
    </xf>
    <xf numFmtId="0" fontId="22" fillId="2" borderId="3" xfId="0" applyFont="1" applyFill="1" applyBorder="1" applyAlignment="1">
      <alignment vertical="center" wrapText="1"/>
    </xf>
    <xf numFmtId="0" fontId="22" fillId="0" borderId="37" xfId="0" applyFont="1" applyBorder="1" applyAlignment="1">
      <alignment horizontal="center" vertical="center" wrapText="1"/>
    </xf>
    <xf numFmtId="176" fontId="37" fillId="0" borderId="1" xfId="0" applyNumberFormat="1" applyFont="1" applyBorder="1" applyAlignment="1">
      <alignment horizontal="right" vertical="center"/>
    </xf>
    <xf numFmtId="176" fontId="37" fillId="0" borderId="2" xfId="0" applyNumberFormat="1" applyFont="1" applyBorder="1" applyAlignment="1">
      <alignment horizontal="right" vertical="center"/>
    </xf>
    <xf numFmtId="176" fontId="37" fillId="0" borderId="44" xfId="0" applyNumberFormat="1" applyFont="1" applyBorder="1" applyAlignment="1">
      <alignment horizontal="right" vertical="center"/>
    </xf>
    <xf numFmtId="0" fontId="51" fillId="0" borderId="3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left" vertical="top" wrapText="1"/>
    </xf>
    <xf numFmtId="0" fontId="38" fillId="0" borderId="15" xfId="0" applyFont="1" applyBorder="1" applyAlignment="1">
      <alignment horizontal="left" vertical="top" wrapText="1"/>
    </xf>
    <xf numFmtId="0" fontId="22" fillId="0" borderId="1" xfId="0" applyFont="1" applyBorder="1" applyAlignment="1">
      <alignment vertical="center" wrapText="1"/>
    </xf>
    <xf numFmtId="0" fontId="45" fillId="0" borderId="2" xfId="0" applyFont="1" applyBorder="1" applyAlignment="1">
      <alignment vertical="center"/>
    </xf>
    <xf numFmtId="0" fontId="45" fillId="0" borderId="3" xfId="0" applyFont="1" applyBorder="1" applyAlignment="1">
      <alignment vertical="center"/>
    </xf>
    <xf numFmtId="0" fontId="41" fillId="0" borderId="5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22" fillId="20" borderId="1" xfId="0" applyFont="1" applyFill="1" applyBorder="1" applyAlignment="1">
      <alignment vertical="center" wrapText="1"/>
    </xf>
    <xf numFmtId="0" fontId="45" fillId="20" borderId="2" xfId="0" applyFont="1" applyFill="1" applyBorder="1" applyAlignment="1">
      <alignment vertical="center"/>
    </xf>
    <xf numFmtId="0" fontId="45" fillId="20" borderId="3" xfId="0" applyFont="1" applyFill="1" applyBorder="1" applyAlignment="1">
      <alignment vertical="center"/>
    </xf>
    <xf numFmtId="176" fontId="22" fillId="14" borderId="11" xfId="0" applyNumberFormat="1" applyFont="1" applyFill="1" applyBorder="1" applyAlignment="1">
      <alignment horizontal="right" vertical="center" wrapText="1"/>
    </xf>
    <xf numFmtId="0" fontId="22" fillId="15" borderId="48" xfId="0" applyFont="1" applyFill="1" applyBorder="1"/>
    <xf numFmtId="176" fontId="22" fillId="6" borderId="11" xfId="0" applyNumberFormat="1" applyFont="1" applyFill="1" applyBorder="1" applyAlignment="1">
      <alignment horizontal="right" vertical="center" wrapText="1"/>
    </xf>
    <xf numFmtId="0" fontId="22" fillId="0" borderId="46" xfId="0" applyFont="1" applyBorder="1"/>
    <xf numFmtId="176" fontId="37" fillId="0" borderId="1" xfId="0" applyNumberFormat="1" applyFont="1" applyBorder="1" applyAlignment="1">
      <alignment horizontal="center" vertical="center"/>
    </xf>
    <xf numFmtId="176" fontId="48" fillId="0" borderId="3" xfId="0" applyNumberFormat="1" applyFont="1" applyBorder="1" applyAlignment="1">
      <alignment horizontal="center" vertical="center"/>
    </xf>
    <xf numFmtId="176" fontId="22" fillId="3" borderId="11" xfId="0" applyNumberFormat="1" applyFont="1" applyFill="1" applyBorder="1" applyAlignment="1">
      <alignment horizontal="right" vertical="center" wrapText="1"/>
    </xf>
    <xf numFmtId="176" fontId="22" fillId="3" borderId="45" xfId="0" applyNumberFormat="1" applyFont="1" applyFill="1" applyBorder="1" applyAlignment="1">
      <alignment horizontal="right" vertical="center" wrapText="1"/>
    </xf>
    <xf numFmtId="176" fontId="22" fillId="11" borderId="37" xfId="0" applyNumberFormat="1" applyFont="1" applyFill="1" applyBorder="1" applyAlignment="1">
      <alignment horizontal="center" vertical="center" wrapText="1"/>
    </xf>
    <xf numFmtId="176" fontId="22" fillId="11" borderId="62" xfId="0" applyNumberFormat="1" applyFont="1" applyFill="1" applyBorder="1" applyAlignment="1">
      <alignment horizontal="center" vertical="center" wrapText="1"/>
    </xf>
    <xf numFmtId="176" fontId="22" fillId="11" borderId="6" xfId="0" applyNumberFormat="1" applyFont="1" applyFill="1" applyBorder="1" applyAlignment="1">
      <alignment horizontal="center" vertical="center" wrapText="1"/>
    </xf>
    <xf numFmtId="176" fontId="22" fillId="5" borderId="5" xfId="0" applyNumberFormat="1" applyFont="1" applyFill="1" applyBorder="1" applyAlignment="1">
      <alignment horizontal="center" vertical="center"/>
    </xf>
    <xf numFmtId="176" fontId="22" fillId="5" borderId="6" xfId="0" applyNumberFormat="1" applyFont="1" applyFill="1" applyBorder="1" applyAlignment="1">
      <alignment horizontal="center" vertical="center"/>
    </xf>
    <xf numFmtId="176" fontId="22" fillId="13" borderId="5" xfId="0" applyNumberFormat="1" applyFont="1" applyFill="1" applyBorder="1" applyAlignment="1">
      <alignment horizontal="center" vertical="center"/>
    </xf>
    <xf numFmtId="0" fontId="22" fillId="13" borderId="8" xfId="0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/>
    </xf>
    <xf numFmtId="176" fontId="22" fillId="11" borderId="63" xfId="0" applyNumberFormat="1" applyFont="1" applyFill="1" applyBorder="1" applyAlignment="1">
      <alignment horizontal="center" vertical="center" wrapText="1"/>
    </xf>
    <xf numFmtId="176" fontId="22" fillId="11" borderId="64" xfId="0" applyNumberFormat="1" applyFont="1" applyFill="1" applyBorder="1" applyAlignment="1">
      <alignment horizontal="center" vertical="center" wrapText="1"/>
    </xf>
    <xf numFmtId="0" fontId="36" fillId="16" borderId="61" xfId="0" applyFont="1" applyFill="1" applyBorder="1" applyAlignment="1">
      <alignment horizontal="center"/>
    </xf>
    <xf numFmtId="0" fontId="36" fillId="16" borderId="30" xfId="0" applyFont="1" applyFill="1" applyBorder="1" applyAlignment="1">
      <alignment horizontal="center"/>
    </xf>
    <xf numFmtId="0" fontId="36" fillId="16" borderId="59" xfId="0" applyFont="1" applyFill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7" fillId="0" borderId="13" xfId="0" applyFont="1" applyBorder="1"/>
    <xf numFmtId="0" fontId="37" fillId="0" borderId="14" xfId="0" applyFont="1" applyBorder="1"/>
    <xf numFmtId="0" fontId="36" fillId="2" borderId="15" xfId="0" applyFont="1" applyFill="1" applyBorder="1" applyAlignment="1">
      <alignment horizontal="center"/>
    </xf>
    <xf numFmtId="0" fontId="37" fillId="0" borderId="7" xfId="0" applyFont="1" applyBorder="1"/>
    <xf numFmtId="0" fontId="37" fillId="0" borderId="16" xfId="0" applyFont="1" applyBorder="1"/>
    <xf numFmtId="0" fontId="36" fillId="2" borderId="17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41" fillId="0" borderId="5" xfId="0" applyFont="1" applyBorder="1" applyAlignment="1">
      <alignment vertical="center" wrapText="1"/>
    </xf>
    <xf numFmtId="0" fontId="22" fillId="0" borderId="8" xfId="0" applyFont="1" applyBorder="1"/>
    <xf numFmtId="176" fontId="22" fillId="3" borderId="5" xfId="0" applyNumberFormat="1" applyFont="1" applyFill="1" applyBorder="1" applyAlignment="1">
      <alignment horizontal="right" vertical="center" wrapText="1"/>
    </xf>
    <xf numFmtId="0" fontId="22" fillId="0" borderId="6" xfId="0" applyFont="1" applyBorder="1"/>
    <xf numFmtId="176" fontId="22" fillId="5" borderId="5" xfId="0" applyNumberFormat="1" applyFont="1" applyFill="1" applyBorder="1" applyAlignment="1">
      <alignment horizontal="right" vertical="center"/>
    </xf>
    <xf numFmtId="176" fontId="22" fillId="5" borderId="8" xfId="0" applyNumberFormat="1" applyFont="1" applyFill="1" applyBorder="1" applyAlignment="1">
      <alignment horizontal="right" vertical="center"/>
    </xf>
    <xf numFmtId="176" fontId="22" fillId="7" borderId="5" xfId="0" applyNumberFormat="1" applyFont="1" applyFill="1" applyBorder="1" applyAlignment="1">
      <alignment horizontal="right" vertical="center" wrapText="1"/>
    </xf>
    <xf numFmtId="176" fontId="22" fillId="7" borderId="6" xfId="0" applyNumberFormat="1" applyFont="1" applyFill="1" applyBorder="1" applyAlignment="1">
      <alignment horizontal="right" vertical="center" wrapText="1"/>
    </xf>
    <xf numFmtId="176" fontId="22" fillId="5" borderId="6" xfId="0" applyNumberFormat="1" applyFont="1" applyFill="1" applyBorder="1" applyAlignment="1">
      <alignment horizontal="right" vertical="center"/>
    </xf>
    <xf numFmtId="0" fontId="36" fillId="6" borderId="12" xfId="0" applyFont="1" applyFill="1" applyBorder="1" applyAlignment="1">
      <alignment horizontal="center" vertical="center" wrapText="1"/>
    </xf>
    <xf numFmtId="0" fontId="36" fillId="6" borderId="31" xfId="0" applyFont="1" applyFill="1" applyBorder="1" applyAlignment="1">
      <alignment horizontal="center" vertical="center" wrapText="1"/>
    </xf>
    <xf numFmtId="0" fontId="36" fillId="6" borderId="15" xfId="0" applyFont="1" applyFill="1" applyBorder="1" applyAlignment="1">
      <alignment horizontal="center" vertical="center" wrapText="1"/>
    </xf>
    <xf numFmtId="0" fontId="36" fillId="6" borderId="10" xfId="0" applyFont="1" applyFill="1" applyBorder="1" applyAlignment="1">
      <alignment horizontal="center" vertical="center" wrapText="1"/>
    </xf>
    <xf numFmtId="0" fontId="36" fillId="6" borderId="23" xfId="0" applyFont="1" applyFill="1" applyBorder="1" applyAlignment="1">
      <alignment horizontal="center" vertical="center" wrapText="1"/>
    </xf>
    <xf numFmtId="0" fontId="36" fillId="6" borderId="24" xfId="0" applyFont="1" applyFill="1" applyBorder="1" applyAlignment="1">
      <alignment horizontal="center" vertical="center" wrapText="1"/>
    </xf>
    <xf numFmtId="176" fontId="53" fillId="6" borderId="45" xfId="0" applyNumberFormat="1" applyFont="1" applyFill="1" applyBorder="1" applyAlignment="1">
      <alignment vertical="center"/>
    </xf>
    <xf numFmtId="0" fontId="53" fillId="0" borderId="60" xfId="0" applyFont="1" applyBorder="1"/>
    <xf numFmtId="0" fontId="53" fillId="0" borderId="50" xfId="0" applyFont="1" applyBorder="1"/>
    <xf numFmtId="176" fontId="53" fillId="6" borderId="1" xfId="0" applyNumberFormat="1" applyFont="1" applyFill="1" applyBorder="1" applyAlignment="1">
      <alignment vertical="center"/>
    </xf>
    <xf numFmtId="0" fontId="53" fillId="0" borderId="2" xfId="0" applyFont="1" applyBorder="1"/>
    <xf numFmtId="0" fontId="53" fillId="0" borderId="3" xfId="0" applyFont="1" applyBorder="1"/>
    <xf numFmtId="176" fontId="36" fillId="6" borderId="25" xfId="0" applyNumberFormat="1" applyFont="1" applyFill="1" applyBorder="1" applyAlignment="1">
      <alignment vertical="center"/>
    </xf>
    <xf numFmtId="0" fontId="36" fillId="0" borderId="26" xfId="0" applyFont="1" applyBorder="1"/>
    <xf numFmtId="0" fontId="36" fillId="0" borderId="27" xfId="0" applyFont="1" applyBorder="1"/>
    <xf numFmtId="176" fontId="53" fillId="6" borderId="45" xfId="0" applyNumberFormat="1" applyFont="1" applyFill="1" applyBorder="1" applyAlignment="1">
      <alignment horizontal="center" vertical="center"/>
    </xf>
    <xf numFmtId="176" fontId="53" fillId="6" borderId="50" xfId="0" applyNumberFormat="1" applyFont="1" applyFill="1" applyBorder="1" applyAlignment="1">
      <alignment horizontal="center" vertical="center"/>
    </xf>
    <xf numFmtId="176" fontId="53" fillId="6" borderId="1" xfId="0" applyNumberFormat="1" applyFont="1" applyFill="1" applyBorder="1" applyAlignment="1">
      <alignment horizontal="center" vertical="center"/>
    </xf>
    <xf numFmtId="176" fontId="53" fillId="6" borderId="3" xfId="0" applyNumberFormat="1" applyFont="1" applyFill="1" applyBorder="1" applyAlignment="1">
      <alignment horizontal="center" vertical="center"/>
    </xf>
    <xf numFmtId="176" fontId="36" fillId="6" borderId="25" xfId="0" applyNumberFormat="1" applyFont="1" applyFill="1" applyBorder="1" applyAlignment="1">
      <alignment horizontal="center" vertical="center"/>
    </xf>
    <xf numFmtId="176" fontId="36" fillId="6" borderId="27" xfId="0" applyNumberFormat="1" applyFont="1" applyFill="1" applyBorder="1" applyAlignment="1">
      <alignment horizontal="center" vertical="center"/>
    </xf>
    <xf numFmtId="0" fontId="45" fillId="0" borderId="8" xfId="0" applyFont="1" applyBorder="1"/>
    <xf numFmtId="176" fontId="22" fillId="5" borderId="5" xfId="0" applyNumberFormat="1" applyFont="1" applyFill="1" applyBorder="1" applyAlignment="1">
      <alignment horizontal="center" vertical="center" wrapText="1"/>
    </xf>
    <xf numFmtId="176" fontId="22" fillId="5" borderId="6" xfId="0" applyNumberFormat="1" applyFont="1" applyFill="1" applyBorder="1" applyAlignment="1">
      <alignment horizontal="center" vertical="center" wrapText="1"/>
    </xf>
    <xf numFmtId="176" fontId="37" fillId="0" borderId="37" xfId="0" applyNumberFormat="1" applyFont="1" applyBorder="1" applyAlignment="1">
      <alignment horizontal="center" vertical="center"/>
    </xf>
    <xf numFmtId="0" fontId="22" fillId="22" borderId="21" xfId="0" applyFont="1" applyFill="1" applyBorder="1" applyAlignment="1">
      <alignment vertical="center" wrapText="1"/>
    </xf>
    <xf numFmtId="0" fontId="22" fillId="22" borderId="66" xfId="0" applyFont="1" applyFill="1" applyBorder="1" applyAlignment="1">
      <alignment vertical="center" wrapText="1"/>
    </xf>
    <xf numFmtId="0" fontId="22" fillId="2" borderId="67" xfId="0" applyFont="1" applyFill="1" applyBorder="1" applyAlignment="1">
      <alignment horizontal="left" vertical="center" wrapText="1"/>
    </xf>
    <xf numFmtId="0" fontId="37" fillId="0" borderId="1" xfId="0" applyFont="1" applyBorder="1" applyAlignment="1">
      <alignment horizontal="right" vertical="center"/>
    </xf>
    <xf numFmtId="0" fontId="22" fillId="0" borderId="2" xfId="0" applyFont="1" applyBorder="1" applyAlignment="1">
      <alignment horizontal="right"/>
    </xf>
    <xf numFmtId="0" fontId="22" fillId="0" borderId="3" xfId="0" applyFont="1" applyBorder="1" applyAlignment="1">
      <alignment horizontal="right"/>
    </xf>
    <xf numFmtId="0" fontId="24" fillId="22" borderId="7" xfId="1" applyFont="1" applyFill="1" applyAlignment="1">
      <alignment horizontal="left" vertical="top" wrapText="1"/>
    </xf>
    <xf numFmtId="0" fontId="26" fillId="15" borderId="1" xfId="1" applyFont="1" applyFill="1" applyBorder="1" applyAlignment="1">
      <alignment horizontal="center" vertical="top" wrapText="1"/>
    </xf>
    <xf numFmtId="0" fontId="26" fillId="15" borderId="2" xfId="1" applyFont="1" applyFill="1" applyBorder="1" applyAlignment="1">
      <alignment horizontal="center" vertical="top" wrapText="1"/>
    </xf>
    <xf numFmtId="0" fontId="26" fillId="15" borderId="3" xfId="1" applyFont="1" applyFill="1" applyBorder="1" applyAlignment="1">
      <alignment horizontal="center" vertical="top" wrapText="1"/>
    </xf>
    <xf numFmtId="0" fontId="28" fillId="15" borderId="1" xfId="1" applyFont="1" applyFill="1" applyBorder="1" applyAlignment="1">
      <alignment horizontal="center" vertical="center" wrapText="1"/>
    </xf>
    <xf numFmtId="0" fontId="28" fillId="15" borderId="2" xfId="1" applyFont="1" applyFill="1" applyBorder="1" applyAlignment="1">
      <alignment horizontal="center" vertical="center" wrapText="1"/>
    </xf>
    <xf numFmtId="0" fontId="28" fillId="15" borderId="3" xfId="1" applyFont="1" applyFill="1" applyBorder="1" applyAlignment="1">
      <alignment horizontal="center" vertical="center" wrapText="1"/>
    </xf>
    <xf numFmtId="0" fontId="31" fillId="15" borderId="1" xfId="1" applyFont="1" applyFill="1" applyBorder="1" applyAlignment="1">
      <alignment horizontal="left" vertical="top" wrapText="1"/>
    </xf>
    <xf numFmtId="0" fontId="31" fillId="15" borderId="2" xfId="1" applyFont="1" applyFill="1" applyBorder="1" applyAlignment="1">
      <alignment horizontal="left" vertical="top" wrapText="1"/>
    </xf>
    <xf numFmtId="0" fontId="31" fillId="15" borderId="3" xfId="1" applyFont="1" applyFill="1" applyBorder="1" applyAlignment="1">
      <alignment horizontal="left" vertical="top" wrapText="1"/>
    </xf>
    <xf numFmtId="0" fontId="28" fillId="15" borderId="1" xfId="1" applyFont="1" applyFill="1" applyBorder="1" applyAlignment="1">
      <alignment horizontal="left" vertical="top" wrapText="1"/>
    </xf>
    <xf numFmtId="0" fontId="28" fillId="15" borderId="2" xfId="1" applyFont="1" applyFill="1" applyBorder="1" applyAlignment="1">
      <alignment horizontal="left" vertical="top" wrapText="1"/>
    </xf>
    <xf numFmtId="0" fontId="28" fillId="15" borderId="3" xfId="1" applyFont="1" applyFill="1" applyBorder="1" applyAlignment="1">
      <alignment horizontal="left" vertical="top" wrapText="1"/>
    </xf>
    <xf numFmtId="0" fontId="24" fillId="15" borderId="1" xfId="1" applyFont="1" applyFill="1" applyBorder="1" applyAlignment="1">
      <alignment horizontal="left" vertical="top" wrapText="1"/>
    </xf>
    <xf numFmtId="0" fontId="24" fillId="15" borderId="2" xfId="1" applyFont="1" applyFill="1" applyBorder="1" applyAlignment="1">
      <alignment horizontal="left" vertical="top" wrapText="1"/>
    </xf>
    <xf numFmtId="0" fontId="24" fillId="15" borderId="3" xfId="1" applyFont="1" applyFill="1" applyBorder="1" applyAlignment="1">
      <alignment horizontal="left" vertical="top" wrapText="1"/>
    </xf>
    <xf numFmtId="0" fontId="26" fillId="26" borderId="11" xfId="1" applyFont="1" applyFill="1" applyBorder="1" applyAlignment="1">
      <alignment horizontal="left" vertical="top" wrapText="1"/>
    </xf>
    <xf numFmtId="0" fontId="26" fillId="26" borderId="30" xfId="1" applyFont="1" applyFill="1" applyBorder="1" applyAlignment="1">
      <alignment horizontal="left" vertical="top" wrapText="1"/>
    </xf>
    <xf numFmtId="0" fontId="26" fillId="26" borderId="9" xfId="1" applyFont="1" applyFill="1" applyBorder="1" applyAlignment="1">
      <alignment horizontal="left" vertical="top" wrapText="1"/>
    </xf>
    <xf numFmtId="0" fontId="26" fillId="26" borderId="46" xfId="1" applyFont="1" applyFill="1" applyBorder="1" applyAlignment="1">
      <alignment horizontal="left" vertical="top" wrapText="1"/>
    </xf>
    <xf numFmtId="0" fontId="26" fillId="26" borderId="7" xfId="1" applyFont="1" applyFill="1" applyAlignment="1">
      <alignment horizontal="left" vertical="top" wrapText="1"/>
    </xf>
    <xf numFmtId="0" fontId="26" fillId="26" borderId="10" xfId="1" applyFont="1" applyFill="1" applyBorder="1" applyAlignment="1">
      <alignment horizontal="left" vertical="top" wrapText="1"/>
    </xf>
    <xf numFmtId="0" fontId="26" fillId="26" borderId="45" xfId="1" applyFont="1" applyFill="1" applyBorder="1" applyAlignment="1">
      <alignment horizontal="left" vertical="top" wrapText="1"/>
    </xf>
    <xf numFmtId="0" fontId="26" fillId="26" borderId="60" xfId="1" applyFont="1" applyFill="1" applyBorder="1" applyAlignment="1">
      <alignment horizontal="left" vertical="top" wrapText="1"/>
    </xf>
    <xf numFmtId="0" fontId="26" fillId="26" borderId="50" xfId="1" applyFont="1" applyFill="1" applyBorder="1" applyAlignment="1">
      <alignment horizontal="left" vertical="top" wrapText="1"/>
    </xf>
    <xf numFmtId="0" fontId="24" fillId="22" borderId="7" xfId="1" applyFont="1" applyFill="1" applyAlignment="1">
      <alignment horizontal="left" wrapText="1"/>
    </xf>
    <xf numFmtId="0" fontId="26" fillId="26" borderId="1" xfId="1" applyFont="1" applyFill="1" applyBorder="1" applyAlignment="1">
      <alignment horizontal="left" vertical="top" wrapText="1"/>
    </xf>
    <xf numFmtId="0" fontId="26" fillId="26" borderId="2" xfId="1" applyFont="1" applyFill="1" applyBorder="1" applyAlignment="1">
      <alignment horizontal="left" vertical="top" wrapText="1"/>
    </xf>
    <xf numFmtId="0" fontId="26" fillId="26" borderId="3" xfId="1" applyFont="1" applyFill="1" applyBorder="1" applyAlignment="1">
      <alignment horizontal="left" vertical="top" wrapText="1"/>
    </xf>
    <xf numFmtId="1" fontId="25" fillId="26" borderId="1" xfId="1" applyNumberFormat="1" applyFont="1" applyFill="1" applyBorder="1" applyAlignment="1">
      <alignment horizontal="center" vertical="top" shrinkToFit="1"/>
    </xf>
    <xf numFmtId="1" fontId="25" fillId="26" borderId="2" xfId="1" applyNumberFormat="1" applyFont="1" applyFill="1" applyBorder="1" applyAlignment="1">
      <alignment horizontal="center" vertical="top" shrinkToFit="1"/>
    </xf>
    <xf numFmtId="1" fontId="25" fillId="26" borderId="3" xfId="1" applyNumberFormat="1" applyFont="1" applyFill="1" applyBorder="1" applyAlignment="1">
      <alignment horizontal="center" vertical="top" shrinkToFit="1"/>
    </xf>
    <xf numFmtId="3" fontId="25" fillId="26" borderId="1" xfId="1" applyNumberFormat="1" applyFont="1" applyFill="1" applyBorder="1" applyAlignment="1">
      <alignment horizontal="center" vertical="top" shrinkToFit="1"/>
    </xf>
    <xf numFmtId="3" fontId="25" fillId="26" borderId="2" xfId="1" applyNumberFormat="1" applyFont="1" applyFill="1" applyBorder="1" applyAlignment="1">
      <alignment horizontal="center" vertical="top" shrinkToFit="1"/>
    </xf>
    <xf numFmtId="3" fontId="25" fillId="26" borderId="3" xfId="1" applyNumberFormat="1" applyFont="1" applyFill="1" applyBorder="1" applyAlignment="1">
      <alignment horizontal="center" vertical="top" shrinkToFit="1"/>
    </xf>
    <xf numFmtId="0" fontId="28" fillId="15" borderId="1" xfId="1" applyFont="1" applyFill="1" applyBorder="1" applyAlignment="1">
      <alignment horizontal="center" vertical="top" wrapText="1"/>
    </xf>
    <xf numFmtId="0" fontId="28" fillId="15" borderId="2" xfId="1" applyFont="1" applyFill="1" applyBorder="1" applyAlignment="1">
      <alignment horizontal="center" vertical="top" wrapText="1"/>
    </xf>
    <xf numFmtId="0" fontId="28" fillId="15" borderId="3" xfId="1" applyFont="1" applyFill="1" applyBorder="1" applyAlignment="1">
      <alignment horizontal="center" vertical="top" wrapText="1"/>
    </xf>
    <xf numFmtId="1" fontId="33" fillId="15" borderId="1" xfId="1" applyNumberFormat="1" applyFont="1" applyFill="1" applyBorder="1" applyAlignment="1">
      <alignment horizontal="center" vertical="top" shrinkToFit="1"/>
    </xf>
    <xf numFmtId="1" fontId="33" fillId="15" borderId="2" xfId="1" applyNumberFormat="1" applyFont="1" applyFill="1" applyBorder="1" applyAlignment="1">
      <alignment horizontal="center" vertical="top" shrinkToFit="1"/>
    </xf>
    <xf numFmtId="1" fontId="33" fillId="15" borderId="3" xfId="1" applyNumberFormat="1" applyFont="1" applyFill="1" applyBorder="1" applyAlignment="1">
      <alignment horizontal="center" vertical="top" shrinkToFit="1"/>
    </xf>
    <xf numFmtId="0" fontId="24" fillId="26" borderId="1" xfId="1" applyFont="1" applyFill="1" applyBorder="1" applyAlignment="1">
      <alignment horizontal="left" wrapText="1"/>
    </xf>
    <xf numFmtId="0" fontId="24" fillId="26" borderId="2" xfId="1" applyFont="1" applyFill="1" applyBorder="1" applyAlignment="1">
      <alignment horizontal="left" wrapText="1"/>
    </xf>
    <xf numFmtId="0" fontId="24" fillId="26" borderId="3" xfId="1" applyFont="1" applyFill="1" applyBorder="1" applyAlignment="1">
      <alignment horizontal="left" wrapText="1"/>
    </xf>
    <xf numFmtId="3" fontId="25" fillId="26" borderId="1" xfId="1" applyNumberFormat="1" applyFont="1" applyFill="1" applyBorder="1" applyAlignment="1">
      <alignment horizontal="right" vertical="top" shrinkToFit="1"/>
    </xf>
    <xf numFmtId="3" fontId="25" fillId="26" borderId="2" xfId="1" applyNumberFormat="1" applyFont="1" applyFill="1" applyBorder="1" applyAlignment="1">
      <alignment horizontal="right" vertical="top" shrinkToFit="1"/>
    </xf>
    <xf numFmtId="3" fontId="25" fillId="26" borderId="3" xfId="1" applyNumberFormat="1" applyFont="1" applyFill="1" applyBorder="1" applyAlignment="1">
      <alignment horizontal="right" vertical="top" shrinkToFit="1"/>
    </xf>
    <xf numFmtId="0" fontId="26" fillId="26" borderId="11" xfId="1" applyFont="1" applyFill="1" applyBorder="1" applyAlignment="1">
      <alignment horizontal="left" vertical="center" wrapText="1"/>
    </xf>
    <xf numFmtId="0" fontId="26" fillId="26" borderId="30" xfId="1" applyFont="1" applyFill="1" applyBorder="1" applyAlignment="1">
      <alignment horizontal="left" vertical="center" wrapText="1"/>
    </xf>
    <xf numFmtId="0" fontId="26" fillId="26" borderId="9" xfId="1" applyFont="1" applyFill="1" applyBorder="1" applyAlignment="1">
      <alignment horizontal="left" vertical="center" wrapText="1"/>
    </xf>
    <xf numFmtId="0" fontId="26" fillId="26" borderId="46" xfId="1" applyFont="1" applyFill="1" applyBorder="1" applyAlignment="1">
      <alignment horizontal="left" vertical="center" wrapText="1"/>
    </xf>
    <xf numFmtId="0" fontId="26" fillId="26" borderId="7" xfId="1" applyFont="1" applyFill="1" applyAlignment="1">
      <alignment horizontal="left" vertical="center" wrapText="1"/>
    </xf>
    <xf numFmtId="0" fontId="26" fillId="26" borderId="10" xfId="1" applyFont="1" applyFill="1" applyBorder="1" applyAlignment="1">
      <alignment horizontal="left" vertical="center" wrapText="1"/>
    </xf>
    <xf numFmtId="0" fontId="29" fillId="26" borderId="11" xfId="1" applyFont="1" applyFill="1" applyBorder="1" applyAlignment="1">
      <alignment horizontal="left" vertical="top" wrapText="1"/>
    </xf>
    <xf numFmtId="0" fontId="24" fillId="26" borderId="30" xfId="1" applyFont="1" applyFill="1" applyBorder="1" applyAlignment="1">
      <alignment horizontal="left" vertical="top" wrapText="1"/>
    </xf>
    <xf numFmtId="0" fontId="24" fillId="26" borderId="9" xfId="1" applyFont="1" applyFill="1" applyBorder="1" applyAlignment="1">
      <alignment horizontal="left" vertical="top" wrapText="1"/>
    </xf>
    <xf numFmtId="0" fontId="24" fillId="26" borderId="46" xfId="1" applyFont="1" applyFill="1" applyBorder="1" applyAlignment="1">
      <alignment horizontal="left" vertical="top" wrapText="1"/>
    </xf>
    <xf numFmtId="0" fontId="24" fillId="26" borderId="7" xfId="1" applyFont="1" applyFill="1" applyAlignment="1">
      <alignment horizontal="left" vertical="top" wrapText="1"/>
    </xf>
    <xf numFmtId="0" fontId="24" fillId="26" borderId="10" xfId="1" applyFont="1" applyFill="1" applyBorder="1" applyAlignment="1">
      <alignment horizontal="left" vertical="top" wrapText="1"/>
    </xf>
    <xf numFmtId="0" fontId="24" fillId="26" borderId="45" xfId="1" applyFont="1" applyFill="1" applyBorder="1" applyAlignment="1">
      <alignment horizontal="left" vertical="top" wrapText="1"/>
    </xf>
    <xf numFmtId="0" fontId="24" fillId="26" borderId="60" xfId="1" applyFont="1" applyFill="1" applyBorder="1" applyAlignment="1">
      <alignment horizontal="left" vertical="top" wrapText="1"/>
    </xf>
    <xf numFmtId="0" fontId="24" fillId="26" borderId="50" xfId="1" applyFont="1" applyFill="1" applyBorder="1" applyAlignment="1">
      <alignment horizontal="left" vertical="top" wrapText="1"/>
    </xf>
    <xf numFmtId="0" fontId="24" fillId="26" borderId="45" xfId="1" applyFont="1" applyFill="1" applyBorder="1" applyAlignment="1">
      <alignment horizontal="left" wrapText="1"/>
    </xf>
    <xf numFmtId="0" fontId="24" fillId="26" borderId="60" xfId="1" applyFont="1" applyFill="1" applyBorder="1" applyAlignment="1">
      <alignment horizontal="left" wrapText="1"/>
    </xf>
    <xf numFmtId="0" fontId="24" fillId="26" borderId="50" xfId="1" applyFont="1" applyFill="1" applyBorder="1" applyAlignment="1">
      <alignment horizontal="left" wrapText="1"/>
    </xf>
    <xf numFmtId="0" fontId="26" fillId="26" borderId="1" xfId="1" applyFont="1" applyFill="1" applyBorder="1" applyAlignment="1">
      <alignment horizontal="center" vertical="top" wrapText="1"/>
    </xf>
    <xf numFmtId="0" fontId="26" fillId="26" borderId="2" xfId="1" applyFont="1" applyFill="1" applyBorder="1" applyAlignment="1">
      <alignment horizontal="center" vertical="top" wrapText="1"/>
    </xf>
    <xf numFmtId="0" fontId="26" fillId="26" borderId="3" xfId="1" applyFont="1" applyFill="1" applyBorder="1" applyAlignment="1">
      <alignment horizontal="center" vertical="top" wrapText="1"/>
    </xf>
    <xf numFmtId="0" fontId="24" fillId="22" borderId="2" xfId="1" applyFont="1" applyFill="1" applyBorder="1" applyAlignment="1">
      <alignment horizontal="left" wrapText="1"/>
    </xf>
    <xf numFmtId="1" fontId="32" fillId="15" borderId="1" xfId="1" applyNumberFormat="1" applyFont="1" applyFill="1" applyBorder="1" applyAlignment="1">
      <alignment horizontal="center" vertical="center" shrinkToFit="1"/>
    </xf>
    <xf numFmtId="1" fontId="32" fillId="15" borderId="2" xfId="1" applyNumberFormat="1" applyFont="1" applyFill="1" applyBorder="1" applyAlignment="1">
      <alignment horizontal="center" vertical="center" shrinkToFit="1"/>
    </xf>
    <xf numFmtId="1" fontId="32" fillId="15" borderId="3" xfId="1" applyNumberFormat="1" applyFont="1" applyFill="1" applyBorder="1" applyAlignment="1">
      <alignment horizontal="center" vertical="center" shrinkToFit="1"/>
    </xf>
    <xf numFmtId="0" fontId="26" fillId="15" borderId="1" xfId="1" applyFont="1" applyFill="1" applyBorder="1" applyAlignment="1">
      <alignment horizontal="center" vertical="center" wrapText="1"/>
    </xf>
    <xf numFmtId="0" fontId="26" fillId="15" borderId="2" xfId="1" applyFont="1" applyFill="1" applyBorder="1" applyAlignment="1">
      <alignment horizontal="center" vertical="center" wrapText="1"/>
    </xf>
    <xf numFmtId="0" fontId="26" fillId="15" borderId="3" xfId="1" applyFont="1" applyFill="1" applyBorder="1" applyAlignment="1">
      <alignment horizontal="center" vertical="center" wrapText="1"/>
    </xf>
    <xf numFmtId="0" fontId="24" fillId="22" borderId="7" xfId="1" applyFont="1" applyFill="1" applyAlignment="1">
      <alignment horizontal="left" vertical="center" wrapText="1"/>
    </xf>
    <xf numFmtId="0" fontId="27" fillId="26" borderId="11" xfId="1" applyFont="1" applyFill="1" applyBorder="1" applyAlignment="1">
      <alignment horizontal="left" vertical="top" wrapText="1"/>
    </xf>
    <xf numFmtId="1" fontId="32" fillId="15" borderId="1" xfId="1" applyNumberFormat="1" applyFont="1" applyFill="1" applyBorder="1" applyAlignment="1">
      <alignment horizontal="center" vertical="top" shrinkToFit="1"/>
    </xf>
    <xf numFmtId="1" fontId="32" fillId="15" borderId="2" xfId="1" applyNumberFormat="1" applyFont="1" applyFill="1" applyBorder="1" applyAlignment="1">
      <alignment horizontal="center" vertical="top" shrinkToFit="1"/>
    </xf>
    <xf numFmtId="1" fontId="32" fillId="15" borderId="3" xfId="1" applyNumberFormat="1" applyFont="1" applyFill="1" applyBorder="1" applyAlignment="1">
      <alignment horizontal="center" vertical="top" shrinkToFit="1"/>
    </xf>
    <xf numFmtId="0" fontId="27" fillId="26" borderId="11" xfId="1" applyFont="1" applyFill="1" applyBorder="1" applyAlignment="1">
      <alignment horizontal="left" vertical="center" wrapText="1"/>
    </xf>
    <xf numFmtId="0" fontId="29" fillId="15" borderId="1" xfId="1" applyFont="1" applyFill="1" applyBorder="1" applyAlignment="1">
      <alignment horizontal="left" vertical="top" wrapText="1"/>
    </xf>
    <xf numFmtId="0" fontId="27" fillId="22" borderId="7" xfId="1" applyFont="1" applyFill="1" applyAlignment="1">
      <alignment horizontal="center" vertical="top" wrapText="1"/>
    </xf>
    <xf numFmtId="0" fontId="24" fillId="22" borderId="7" xfId="1" applyFont="1" applyFill="1" applyAlignment="1">
      <alignment horizontal="center" vertical="top" wrapText="1"/>
    </xf>
    <xf numFmtId="0" fontId="24" fillId="22" borderId="60" xfId="1" applyFont="1" applyFill="1" applyBorder="1" applyAlignment="1">
      <alignment horizontal="center" vertical="top" wrapText="1"/>
    </xf>
    <xf numFmtId="0" fontId="24" fillId="22" borderId="2" xfId="1" applyFont="1" applyFill="1" applyBorder="1" applyAlignment="1">
      <alignment horizontal="center" vertical="top" wrapText="1"/>
    </xf>
    <xf numFmtId="0" fontId="5" fillId="0" borderId="37" xfId="0" applyFont="1" applyBorder="1" applyAlignment="1">
      <alignment horizontal="center" vertical="center" wrapText="1"/>
    </xf>
    <xf numFmtId="0" fontId="5" fillId="0" borderId="37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/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176" fontId="13" fillId="0" borderId="39" xfId="0" applyNumberFormat="1" applyFont="1" applyBorder="1" applyAlignment="1">
      <alignment horizontal="center" vertical="center"/>
    </xf>
    <xf numFmtId="176" fontId="13" fillId="0" borderId="40" xfId="0" applyNumberFormat="1" applyFont="1" applyBorder="1" applyAlignment="1">
      <alignment horizontal="center" vertical="center"/>
    </xf>
    <xf numFmtId="0" fontId="14" fillId="16" borderId="36" xfId="0" applyFont="1" applyFill="1" applyBorder="1" applyAlignment="1">
      <alignment horizontal="center"/>
    </xf>
    <xf numFmtId="0" fontId="14" fillId="17" borderId="37" xfId="0" applyFont="1" applyFill="1" applyBorder="1"/>
    <xf numFmtId="0" fontId="14" fillId="17" borderId="38" xfId="0" applyFont="1" applyFill="1" applyBorder="1"/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176" fontId="4" fillId="6" borderId="32" xfId="0" applyNumberFormat="1" applyFont="1" applyFill="1" applyBorder="1" applyAlignment="1">
      <alignment vertical="center"/>
    </xf>
    <xf numFmtId="0" fontId="4" fillId="0" borderId="33" xfId="0" applyFont="1" applyBorder="1"/>
    <xf numFmtId="0" fontId="4" fillId="0" borderId="34" xfId="0" applyFont="1" applyBorder="1"/>
    <xf numFmtId="176" fontId="4" fillId="6" borderId="1" xfId="0" applyNumberFormat="1" applyFont="1" applyFill="1" applyBorder="1" applyAlignment="1">
      <alignment vertical="center"/>
    </xf>
    <xf numFmtId="0" fontId="4" fillId="0" borderId="2" xfId="0" applyFont="1" applyBorder="1"/>
    <xf numFmtId="0" fontId="4" fillId="0" borderId="3" xfId="0" applyFont="1" applyBorder="1"/>
    <xf numFmtId="176" fontId="14" fillId="6" borderId="25" xfId="0" applyNumberFormat="1" applyFont="1" applyFill="1" applyBorder="1" applyAlignment="1">
      <alignment vertical="center"/>
    </xf>
    <xf numFmtId="0" fontId="14" fillId="0" borderId="26" xfId="0" applyFont="1" applyBorder="1"/>
    <xf numFmtId="0" fontId="14" fillId="0" borderId="27" xfId="0" applyFont="1" applyBorder="1"/>
    <xf numFmtId="176" fontId="4" fillId="6" borderId="32" xfId="0" applyNumberFormat="1" applyFont="1" applyFill="1" applyBorder="1" applyAlignment="1">
      <alignment horizontal="center" vertical="center"/>
    </xf>
    <xf numFmtId="176" fontId="4" fillId="6" borderId="34" xfId="0" applyNumberFormat="1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center" vertical="center"/>
    </xf>
    <xf numFmtId="176" fontId="4" fillId="6" borderId="3" xfId="0" applyNumberFormat="1" applyFont="1" applyFill="1" applyBorder="1" applyAlignment="1">
      <alignment horizontal="center" vertical="center"/>
    </xf>
    <xf numFmtId="176" fontId="14" fillId="6" borderId="25" xfId="0" applyNumberFormat="1" applyFont="1" applyFill="1" applyBorder="1" applyAlignment="1">
      <alignment horizontal="center" vertical="center"/>
    </xf>
    <xf numFmtId="176" fontId="14" fillId="6" borderId="27" xfId="0" applyNumberFormat="1" applyFont="1" applyFill="1" applyBorder="1" applyAlignment="1">
      <alignment horizontal="center" vertical="center"/>
    </xf>
    <xf numFmtId="176" fontId="13" fillId="0" borderId="41" xfId="0" applyNumberFormat="1" applyFont="1" applyBorder="1" applyAlignment="1">
      <alignment horizontal="center" vertical="center"/>
    </xf>
    <xf numFmtId="176" fontId="13" fillId="0" borderId="24" xfId="0" applyNumberFormat="1" applyFont="1" applyBorder="1" applyAlignment="1">
      <alignment horizontal="center" vertical="center"/>
    </xf>
    <xf numFmtId="176" fontId="13" fillId="0" borderId="11" xfId="0" applyNumberFormat="1" applyFont="1" applyBorder="1" applyAlignment="1">
      <alignment horizontal="right" vertical="center"/>
    </xf>
    <xf numFmtId="0" fontId="5" fillId="0" borderId="30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176" fontId="13" fillId="0" borderId="1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6" borderId="17" xfId="0" applyFont="1" applyFill="1" applyBorder="1" applyAlignment="1">
      <alignment horizontal="center"/>
    </xf>
    <xf numFmtId="0" fontId="14" fillId="17" borderId="2" xfId="0" applyFont="1" applyFill="1" applyBorder="1"/>
    <xf numFmtId="0" fontId="14" fillId="17" borderId="18" xfId="0" applyFont="1" applyFill="1" applyBorder="1"/>
    <xf numFmtId="176" fontId="5" fillId="7" borderId="5" xfId="0" applyNumberFormat="1" applyFont="1" applyFill="1" applyBorder="1" applyAlignment="1">
      <alignment horizontal="right" vertical="center" wrapText="1"/>
    </xf>
    <xf numFmtId="176" fontId="5" fillId="7" borderId="6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vertical="center" wrapText="1"/>
    </xf>
    <xf numFmtId="0" fontId="5" fillId="0" borderId="8" xfId="0" applyFont="1" applyBorder="1"/>
    <xf numFmtId="176" fontId="5" fillId="3" borderId="5" xfId="0" applyNumberFormat="1" applyFont="1" applyFill="1" applyBorder="1" applyAlignment="1">
      <alignment horizontal="right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176" fontId="5" fillId="5" borderId="5" xfId="0" applyNumberFormat="1" applyFont="1" applyFill="1" applyBorder="1" applyAlignment="1">
      <alignment horizontal="right" vertical="center" wrapText="1"/>
    </xf>
    <xf numFmtId="0" fontId="5" fillId="0" borderId="6" xfId="0" applyFont="1" applyBorder="1"/>
    <xf numFmtId="176" fontId="5" fillId="11" borderId="5" xfId="0" applyNumberFormat="1" applyFont="1" applyFill="1" applyBorder="1" applyAlignment="1">
      <alignment horizontal="right" vertical="center" wrapText="1"/>
    </xf>
    <xf numFmtId="0" fontId="5" fillId="13" borderId="8" xfId="0" applyFont="1" applyFill="1" applyBorder="1"/>
    <xf numFmtId="0" fontId="5" fillId="13" borderId="6" xfId="0" applyFont="1" applyFill="1" applyBorder="1"/>
    <xf numFmtId="176" fontId="5" fillId="6" borderId="5" xfId="0" applyNumberFormat="1" applyFont="1" applyFill="1" applyBorder="1" applyAlignment="1">
      <alignment horizontal="right" vertical="center" wrapText="1"/>
    </xf>
    <xf numFmtId="176" fontId="5" fillId="14" borderId="5" xfId="0" applyNumberFormat="1" applyFont="1" applyFill="1" applyBorder="1" applyAlignment="1">
      <alignment horizontal="right" vertical="center" wrapText="1"/>
    </xf>
    <xf numFmtId="0" fontId="5" fillId="15" borderId="8" xfId="0" applyFont="1" applyFill="1" applyBorder="1"/>
    <xf numFmtId="0" fontId="5" fillId="2" borderId="21" xfId="0" applyFont="1" applyFill="1" applyBorder="1" applyAlignment="1">
      <alignment horizontal="left" vertical="center" wrapText="1"/>
    </xf>
    <xf numFmtId="0" fontId="5" fillId="0" borderId="51" xfId="0" applyFont="1" applyBorder="1"/>
    <xf numFmtId="0" fontId="14" fillId="0" borderId="12" xfId="0" applyFont="1" applyBorder="1" applyAlignment="1">
      <alignment horizontal="center"/>
    </xf>
    <xf numFmtId="0" fontId="13" fillId="0" borderId="13" xfId="0" applyFont="1" applyBorder="1"/>
    <xf numFmtId="0" fontId="13" fillId="0" borderId="14" xfId="0" applyFont="1" applyBorder="1"/>
    <xf numFmtId="0" fontId="14" fillId="2" borderId="15" xfId="0" applyFont="1" applyFill="1" applyBorder="1" applyAlignment="1">
      <alignment horizontal="center"/>
    </xf>
    <xf numFmtId="0" fontId="13" fillId="0" borderId="7" xfId="0" applyFont="1" applyBorder="1"/>
    <xf numFmtId="0" fontId="13" fillId="0" borderId="16" xfId="0" applyFont="1" applyBorder="1"/>
    <xf numFmtId="0" fontId="14" fillId="2" borderId="17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5" fillId="0" borderId="22" xfId="0" applyFont="1" applyBorder="1"/>
    <xf numFmtId="0" fontId="7" fillId="0" borderId="15" xfId="0" applyFont="1" applyBorder="1" applyAlignment="1">
      <alignment horizontal="left" vertical="top" wrapText="1"/>
    </xf>
    <xf numFmtId="0" fontId="17" fillId="19" borderId="21" xfId="0" applyFont="1" applyFill="1" applyBorder="1" applyAlignment="1">
      <alignment horizontal="left" vertical="center" wrapText="1"/>
    </xf>
    <xf numFmtId="0" fontId="17" fillId="19" borderId="22" xfId="0" applyFont="1" applyFill="1" applyBorder="1"/>
    <xf numFmtId="176" fontId="5" fillId="6" borderId="11" xfId="0" applyNumberFormat="1" applyFont="1" applyFill="1" applyBorder="1" applyAlignment="1">
      <alignment horizontal="right" vertical="center" wrapText="1"/>
    </xf>
    <xf numFmtId="0" fontId="5" fillId="0" borderId="46" xfId="0" applyFont="1" applyBorder="1"/>
    <xf numFmtId="176" fontId="5" fillId="14" borderId="11" xfId="0" applyNumberFormat="1" applyFont="1" applyFill="1" applyBorder="1" applyAlignment="1">
      <alignment horizontal="right" vertical="center" wrapText="1"/>
    </xf>
    <xf numFmtId="0" fontId="5" fillId="15" borderId="48" xfId="0" applyFont="1" applyFill="1" applyBorder="1"/>
    <xf numFmtId="0" fontId="0" fillId="0" borderId="8" xfId="0" applyBorder="1"/>
    <xf numFmtId="176" fontId="5" fillId="3" borderId="11" xfId="0" applyNumberFormat="1" applyFont="1" applyFill="1" applyBorder="1" applyAlignment="1">
      <alignment horizontal="right" vertical="center" wrapText="1"/>
    </xf>
    <xf numFmtId="176" fontId="5" fillId="3" borderId="45" xfId="0" applyNumberFormat="1" applyFont="1" applyFill="1" applyBorder="1" applyAlignment="1">
      <alignment horizontal="right" vertical="center" wrapText="1"/>
    </xf>
    <xf numFmtId="176" fontId="5" fillId="5" borderId="11" xfId="0" applyNumberFormat="1" applyFont="1" applyFill="1" applyBorder="1" applyAlignment="1">
      <alignment horizontal="right" vertical="center" wrapText="1"/>
    </xf>
    <xf numFmtId="0" fontId="5" fillId="0" borderId="45" xfId="0" applyFont="1" applyBorder="1"/>
    <xf numFmtId="176" fontId="5" fillId="11" borderId="11" xfId="0" applyNumberFormat="1" applyFont="1" applyFill="1" applyBorder="1" applyAlignment="1">
      <alignment horizontal="right" vertical="center" wrapText="1"/>
    </xf>
    <xf numFmtId="0" fontId="5" fillId="13" borderId="46" xfId="0" applyFont="1" applyFill="1" applyBorder="1"/>
    <xf numFmtId="0" fontId="5" fillId="13" borderId="45" xfId="0" applyFont="1" applyFill="1" applyBorder="1"/>
    <xf numFmtId="0" fontId="5" fillId="20" borderId="1" xfId="0" applyFont="1" applyFill="1" applyBorder="1" applyAlignment="1">
      <alignment vertical="center" wrapText="1"/>
    </xf>
    <xf numFmtId="0" fontId="0" fillId="20" borderId="2" xfId="0" applyFill="1" applyBorder="1" applyAlignment="1">
      <alignment vertical="center"/>
    </xf>
    <xf numFmtId="0" fontId="0" fillId="20" borderId="3" xfId="0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5" xfId="0" applyFont="1" applyBorder="1" applyAlignment="1">
      <alignment horizontal="left" vertical="center" wrapText="1"/>
    </xf>
    <xf numFmtId="0" fontId="0" fillId="0" borderId="56" xfId="0" applyBorder="1" applyAlignment="1">
      <alignment horizontal="left"/>
    </xf>
    <xf numFmtId="176" fontId="5" fillId="0" borderId="45" xfId="0" applyNumberFormat="1" applyFont="1" applyBorder="1" applyAlignment="1">
      <alignment horizontal="center" vertical="center"/>
    </xf>
    <xf numFmtId="176" fontId="5" fillId="0" borderId="50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top" wrapText="1"/>
    </xf>
    <xf numFmtId="0" fontId="5" fillId="2" borderId="57" xfId="0" applyFont="1" applyFill="1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22" fillId="2" borderId="68" xfId="0" applyFont="1" applyFill="1" applyBorder="1" applyAlignment="1">
      <alignment horizontal="left" vertical="center" wrapText="1"/>
    </xf>
  </cellXfs>
  <cellStyles count="3">
    <cellStyle name="一般" xfId="0" builtinId="0"/>
    <cellStyle name="一般 2" xfId="1" xr:uid="{111EC38A-6D64-47AD-B65E-B4B17E4E67D5}"/>
    <cellStyle name="千分位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P1034"/>
  <sheetViews>
    <sheetView tabSelected="1" topLeftCell="A42" zoomScale="90" zoomScaleNormal="90" workbookViewId="0">
      <selection activeCell="J27" sqref="J27:J28"/>
    </sheetView>
  </sheetViews>
  <sheetFormatPr defaultColWidth="11.25" defaultRowHeight="15" customHeight="1"/>
  <cols>
    <col min="1" max="1" width="9.625" style="134" bestFit="1" customWidth="1"/>
    <col min="2" max="2" width="13.875" style="134" customWidth="1"/>
    <col min="3" max="3" width="22.375" style="134" customWidth="1"/>
    <col min="4" max="4" width="10.125" style="134" customWidth="1"/>
    <col min="5" max="6" width="5.625" style="134" customWidth="1"/>
    <col min="7" max="7" width="11.625" style="134" bestFit="1" customWidth="1"/>
    <col min="8" max="8" width="14" style="134" bestFit="1" customWidth="1"/>
    <col min="9" max="9" width="12.625" style="134" customWidth="1"/>
    <col min="10" max="10" width="79.5" style="224" customWidth="1"/>
    <col min="11" max="11" width="61.5" style="134" hidden="1" customWidth="1"/>
    <col min="12" max="12" width="7.75" style="135" hidden="1" customWidth="1"/>
    <col min="13" max="15" width="0" style="134" hidden="1" customWidth="1"/>
    <col min="16" max="16384" width="11.25" style="134"/>
  </cols>
  <sheetData>
    <row r="1" spans="1:16" ht="15.75" customHeight="1">
      <c r="A1" s="274" t="s">
        <v>38</v>
      </c>
      <c r="B1" s="275"/>
      <c r="C1" s="275"/>
      <c r="D1" s="275"/>
      <c r="E1" s="275"/>
      <c r="F1" s="275"/>
      <c r="G1" s="275"/>
      <c r="H1" s="275"/>
      <c r="I1" s="275"/>
      <c r="J1" s="276"/>
    </row>
    <row r="2" spans="1:16" ht="15.75" customHeight="1">
      <c r="A2" s="277" t="s">
        <v>125</v>
      </c>
      <c r="B2" s="278"/>
      <c r="C2" s="278"/>
      <c r="D2" s="278"/>
      <c r="E2" s="278"/>
      <c r="F2" s="278"/>
      <c r="G2" s="278"/>
      <c r="H2" s="278"/>
      <c r="I2" s="278"/>
      <c r="J2" s="279"/>
      <c r="K2" s="136" t="s">
        <v>115</v>
      </c>
    </row>
    <row r="3" spans="1:16" ht="24.2" customHeight="1">
      <c r="A3" s="280" t="s">
        <v>87</v>
      </c>
      <c r="B3" s="281"/>
      <c r="C3" s="281"/>
      <c r="D3" s="281"/>
      <c r="E3" s="281"/>
      <c r="F3" s="281"/>
      <c r="G3" s="281"/>
      <c r="H3" s="281"/>
      <c r="I3" s="281"/>
      <c r="J3" s="282"/>
      <c r="P3" s="137"/>
    </row>
    <row r="4" spans="1:16" ht="15.75" customHeight="1">
      <c r="A4" s="226" t="s">
        <v>81</v>
      </c>
      <c r="B4" s="227"/>
      <c r="C4" s="227"/>
      <c r="D4" s="227"/>
      <c r="E4" s="227"/>
      <c r="F4" s="227"/>
      <c r="G4" s="227"/>
      <c r="H4" s="227"/>
      <c r="I4" s="227"/>
      <c r="J4" s="230"/>
    </row>
    <row r="5" spans="1:16" ht="16.5">
      <c r="A5" s="138" t="s">
        <v>39</v>
      </c>
      <c r="B5" s="139" t="s">
        <v>40</v>
      </c>
      <c r="C5" s="139" t="s">
        <v>41</v>
      </c>
      <c r="D5" s="139" t="s">
        <v>42</v>
      </c>
      <c r="E5" s="139" t="s">
        <v>43</v>
      </c>
      <c r="F5" s="139" t="s">
        <v>44</v>
      </c>
      <c r="G5" s="139" t="s">
        <v>45</v>
      </c>
      <c r="H5" s="139" t="s">
        <v>46</v>
      </c>
      <c r="I5" s="139" t="s">
        <v>47</v>
      </c>
      <c r="J5" s="140" t="s">
        <v>29</v>
      </c>
      <c r="O5" s="134">
        <f>SUM(O8:O19)</f>
        <v>32851</v>
      </c>
    </row>
    <row r="6" spans="1:16" ht="30" customHeight="1">
      <c r="A6" s="141">
        <v>1</v>
      </c>
      <c r="B6" s="142"/>
      <c r="C6" s="143" t="s">
        <v>65</v>
      </c>
      <c r="D6" s="144">
        <v>4</v>
      </c>
      <c r="E6" s="145">
        <v>3</v>
      </c>
      <c r="F6" s="146" t="s">
        <v>35</v>
      </c>
      <c r="G6" s="147"/>
      <c r="H6" s="147"/>
      <c r="I6" s="287"/>
      <c r="J6" s="149" t="s">
        <v>177</v>
      </c>
      <c r="K6" s="150" t="s">
        <v>168</v>
      </c>
      <c r="M6" s="134">
        <f>1998+800+516</f>
        <v>3314</v>
      </c>
      <c r="N6" s="134">
        <v>4</v>
      </c>
      <c r="O6" s="134">
        <f>N6*M6</f>
        <v>13256</v>
      </c>
    </row>
    <row r="7" spans="1:16" ht="30" customHeight="1">
      <c r="A7" s="141">
        <v>2</v>
      </c>
      <c r="B7" s="142"/>
      <c r="C7" s="143" t="s">
        <v>22</v>
      </c>
      <c r="D7" s="144">
        <v>4</v>
      </c>
      <c r="E7" s="145">
        <v>1</v>
      </c>
      <c r="F7" s="146" t="s">
        <v>93</v>
      </c>
      <c r="G7" s="147"/>
      <c r="H7" s="147"/>
      <c r="I7" s="291"/>
      <c r="J7" s="149" t="s">
        <v>126</v>
      </c>
      <c r="K7" s="135"/>
    </row>
    <row r="8" spans="1:16" ht="30" customHeight="1">
      <c r="A8" s="141">
        <v>3</v>
      </c>
      <c r="B8" s="283" t="s">
        <v>127</v>
      </c>
      <c r="C8" s="151" t="s">
        <v>28</v>
      </c>
      <c r="D8" s="152">
        <v>1</v>
      </c>
      <c r="E8" s="153">
        <v>3</v>
      </c>
      <c r="F8" s="154" t="s">
        <v>35</v>
      </c>
      <c r="G8" s="155"/>
      <c r="H8" s="155"/>
      <c r="I8" s="285"/>
      <c r="J8" s="156" t="s">
        <v>183</v>
      </c>
      <c r="K8" s="157" t="s">
        <v>184</v>
      </c>
      <c r="L8" s="158"/>
      <c r="M8" s="134">
        <f>2088</f>
        <v>2088</v>
      </c>
      <c r="N8" s="134">
        <v>1</v>
      </c>
      <c r="O8" s="134">
        <f>N8*M8</f>
        <v>2088</v>
      </c>
    </row>
    <row r="9" spans="1:16" ht="30" customHeight="1">
      <c r="A9" s="141">
        <v>4</v>
      </c>
      <c r="B9" s="284"/>
      <c r="C9" s="151" t="s">
        <v>21</v>
      </c>
      <c r="D9" s="152">
        <v>1</v>
      </c>
      <c r="E9" s="153">
        <v>1</v>
      </c>
      <c r="F9" s="154" t="s">
        <v>64</v>
      </c>
      <c r="G9" s="155"/>
      <c r="H9" s="155"/>
      <c r="I9" s="286"/>
      <c r="J9" s="149" t="s">
        <v>126</v>
      </c>
      <c r="K9" s="159"/>
    </row>
    <row r="10" spans="1:16" ht="30" customHeight="1">
      <c r="A10" s="141">
        <v>5</v>
      </c>
      <c r="B10" s="284"/>
      <c r="C10" s="143" t="s">
        <v>34</v>
      </c>
      <c r="D10" s="144">
        <v>1</v>
      </c>
      <c r="E10" s="145">
        <v>3</v>
      </c>
      <c r="F10" s="146" t="s">
        <v>36</v>
      </c>
      <c r="G10" s="147"/>
      <c r="H10" s="147"/>
      <c r="I10" s="287"/>
      <c r="J10" s="149" t="s">
        <v>178</v>
      </c>
      <c r="K10" s="160" t="s">
        <v>185</v>
      </c>
      <c r="M10" s="134">
        <v>1073</v>
      </c>
      <c r="N10" s="134">
        <v>1</v>
      </c>
      <c r="O10" s="134">
        <f>N10*M10</f>
        <v>1073</v>
      </c>
    </row>
    <row r="11" spans="1:16" ht="30" customHeight="1">
      <c r="A11" s="141">
        <v>6</v>
      </c>
      <c r="B11" s="284"/>
      <c r="C11" s="143" t="s">
        <v>95</v>
      </c>
      <c r="D11" s="144">
        <v>2</v>
      </c>
      <c r="E11" s="145">
        <v>3</v>
      </c>
      <c r="F11" s="146" t="s">
        <v>35</v>
      </c>
      <c r="G11" s="147"/>
      <c r="H11" s="148"/>
      <c r="I11" s="288"/>
      <c r="J11" s="161" t="s">
        <v>179</v>
      </c>
      <c r="K11" s="157"/>
      <c r="M11" s="134">
        <v>990</v>
      </c>
      <c r="N11" s="134">
        <v>1</v>
      </c>
      <c r="O11" s="134">
        <f>N11*M11</f>
        <v>990</v>
      </c>
    </row>
    <row r="12" spans="1:16" ht="30" customHeight="1">
      <c r="A12" s="141">
        <v>7</v>
      </c>
      <c r="B12" s="284"/>
      <c r="C12" s="162" t="s">
        <v>67</v>
      </c>
      <c r="D12" s="163">
        <v>3</v>
      </c>
      <c r="E12" s="164">
        <v>3</v>
      </c>
      <c r="F12" s="165" t="s">
        <v>35</v>
      </c>
      <c r="G12" s="128"/>
      <c r="H12" s="166"/>
      <c r="I12" s="261"/>
      <c r="J12" s="319" t="s">
        <v>172</v>
      </c>
      <c r="K12" s="241" t="s">
        <v>186</v>
      </c>
      <c r="M12" s="134">
        <v>2748</v>
      </c>
      <c r="N12" s="134">
        <v>1</v>
      </c>
      <c r="O12" s="134">
        <f>N12*M12</f>
        <v>2748</v>
      </c>
    </row>
    <row r="13" spans="1:16" ht="30" customHeight="1">
      <c r="A13" s="141">
        <v>8</v>
      </c>
      <c r="B13" s="284"/>
      <c r="C13" s="162" t="s">
        <v>68</v>
      </c>
      <c r="D13" s="163">
        <v>2</v>
      </c>
      <c r="E13" s="164">
        <v>3</v>
      </c>
      <c r="F13" s="165" t="s">
        <v>35</v>
      </c>
      <c r="G13" s="126"/>
      <c r="H13" s="167"/>
      <c r="I13" s="261"/>
      <c r="J13" s="516"/>
      <c r="K13" s="241"/>
      <c r="M13" s="134">
        <v>2634</v>
      </c>
      <c r="N13" s="134">
        <v>4</v>
      </c>
      <c r="O13" s="134">
        <f>N13*M13</f>
        <v>10536</v>
      </c>
    </row>
    <row r="14" spans="1:16" ht="30" customHeight="1">
      <c r="A14" s="141">
        <v>9</v>
      </c>
      <c r="B14" s="284"/>
      <c r="C14" s="162" t="s">
        <v>25</v>
      </c>
      <c r="D14" s="163">
        <v>5</v>
      </c>
      <c r="E14" s="168">
        <v>1</v>
      </c>
      <c r="F14" s="165" t="s">
        <v>93</v>
      </c>
      <c r="G14" s="126"/>
      <c r="H14" s="128"/>
      <c r="I14" s="261"/>
      <c r="J14" s="169" t="s">
        <v>126</v>
      </c>
      <c r="K14" s="241"/>
    </row>
    <row r="15" spans="1:16" ht="30" customHeight="1">
      <c r="A15" s="141">
        <v>10</v>
      </c>
      <c r="B15" s="284"/>
      <c r="C15" s="162" t="s">
        <v>66</v>
      </c>
      <c r="D15" s="163">
        <v>1</v>
      </c>
      <c r="E15" s="164">
        <v>3</v>
      </c>
      <c r="F15" s="165" t="s">
        <v>35</v>
      </c>
      <c r="G15" s="126"/>
      <c r="H15" s="126"/>
      <c r="I15" s="262"/>
      <c r="J15" s="169" t="s">
        <v>187</v>
      </c>
      <c r="K15" s="242"/>
    </row>
    <row r="16" spans="1:16" ht="30" customHeight="1">
      <c r="A16" s="141">
        <v>11</v>
      </c>
      <c r="B16" s="284"/>
      <c r="C16" s="162" t="s">
        <v>24</v>
      </c>
      <c r="D16" s="163">
        <v>1</v>
      </c>
      <c r="E16" s="168">
        <v>1</v>
      </c>
      <c r="F16" s="165" t="s">
        <v>93</v>
      </c>
      <c r="G16" s="126"/>
      <c r="H16" s="126"/>
      <c r="I16" s="263"/>
      <c r="J16" s="161" t="s">
        <v>126</v>
      </c>
      <c r="K16" s="242"/>
    </row>
    <row r="17" spans="1:15" ht="30" customHeight="1">
      <c r="A17" s="141">
        <v>12</v>
      </c>
      <c r="B17" s="284"/>
      <c r="C17" s="170" t="s">
        <v>26</v>
      </c>
      <c r="D17" s="171">
        <v>3</v>
      </c>
      <c r="E17" s="172">
        <v>3</v>
      </c>
      <c r="F17" s="173" t="s">
        <v>35</v>
      </c>
      <c r="G17" s="174"/>
      <c r="H17" s="174"/>
      <c r="I17" s="255"/>
      <c r="J17" s="161" t="s">
        <v>85</v>
      </c>
      <c r="K17" s="157"/>
      <c r="M17" s="134">
        <v>2634</v>
      </c>
      <c r="N17" s="134">
        <v>2</v>
      </c>
      <c r="O17" s="134">
        <f>N17*M17</f>
        <v>5268</v>
      </c>
    </row>
    <row r="18" spans="1:15" ht="30" customHeight="1">
      <c r="A18" s="141">
        <v>13</v>
      </c>
      <c r="B18" s="284"/>
      <c r="C18" s="170" t="s">
        <v>27</v>
      </c>
      <c r="D18" s="171">
        <v>3</v>
      </c>
      <c r="E18" s="172">
        <v>1</v>
      </c>
      <c r="F18" s="173" t="s">
        <v>93</v>
      </c>
      <c r="G18" s="174"/>
      <c r="H18" s="174"/>
      <c r="I18" s="284"/>
      <c r="J18" s="169" t="s">
        <v>63</v>
      </c>
      <c r="K18" s="135"/>
      <c r="M18" s="134">
        <v>2892</v>
      </c>
      <c r="N18" s="134">
        <v>1</v>
      </c>
      <c r="O18" s="134">
        <f>N18*M18</f>
        <v>2892</v>
      </c>
    </row>
    <row r="19" spans="1:15" ht="30" customHeight="1">
      <c r="A19" s="141">
        <v>14</v>
      </c>
      <c r="B19" s="284"/>
      <c r="C19" s="175" t="s">
        <v>69</v>
      </c>
      <c r="D19" s="176">
        <v>1</v>
      </c>
      <c r="E19" s="177">
        <v>3</v>
      </c>
      <c r="F19" s="178" t="s">
        <v>35</v>
      </c>
      <c r="G19" s="179"/>
      <c r="H19" s="179"/>
      <c r="I19" s="289"/>
      <c r="J19" s="149" t="s">
        <v>85</v>
      </c>
      <c r="K19" s="157"/>
      <c r="M19" s="134">
        <f>3468+1100+2688</f>
        <v>7256</v>
      </c>
      <c r="N19" s="134">
        <v>1</v>
      </c>
      <c r="O19" s="134">
        <f>N19*M19</f>
        <v>7256</v>
      </c>
    </row>
    <row r="20" spans="1:15" ht="30" customHeight="1">
      <c r="A20" s="141">
        <v>15</v>
      </c>
      <c r="B20" s="284"/>
      <c r="C20" s="175" t="s">
        <v>70</v>
      </c>
      <c r="D20" s="178">
        <v>1</v>
      </c>
      <c r="E20" s="180">
        <v>1</v>
      </c>
      <c r="F20" s="178" t="s">
        <v>64</v>
      </c>
      <c r="G20" s="179"/>
      <c r="H20" s="179"/>
      <c r="I20" s="290"/>
      <c r="J20" s="161" t="s">
        <v>63</v>
      </c>
      <c r="K20" s="135"/>
    </row>
    <row r="21" spans="1:15" ht="30" customHeight="1">
      <c r="A21" s="141">
        <v>16</v>
      </c>
      <c r="B21" s="283" t="s">
        <v>128</v>
      </c>
      <c r="C21" s="143" t="s">
        <v>65</v>
      </c>
      <c r="D21" s="144">
        <v>4</v>
      </c>
      <c r="E21" s="145">
        <v>9</v>
      </c>
      <c r="F21" s="146" t="s">
        <v>35</v>
      </c>
      <c r="G21" s="147"/>
      <c r="H21" s="147"/>
      <c r="I21" s="314"/>
      <c r="J21" s="149" t="s">
        <v>181</v>
      </c>
      <c r="K21" s="157" t="s">
        <v>184</v>
      </c>
    </row>
    <row r="22" spans="1:15" ht="30" customHeight="1">
      <c r="A22" s="141">
        <v>17</v>
      </c>
      <c r="B22" s="313"/>
      <c r="C22" s="143" t="s">
        <v>22</v>
      </c>
      <c r="D22" s="144">
        <v>4</v>
      </c>
      <c r="E22" s="145">
        <v>1</v>
      </c>
      <c r="F22" s="146" t="s">
        <v>64</v>
      </c>
      <c r="G22" s="147"/>
      <c r="H22" s="147"/>
      <c r="I22" s="315"/>
      <c r="J22" s="161" t="s">
        <v>129</v>
      </c>
      <c r="K22" s="157"/>
    </row>
    <row r="23" spans="1:15" ht="30" customHeight="1">
      <c r="A23" s="141">
        <v>18</v>
      </c>
      <c r="B23" s="313"/>
      <c r="C23" s="151" t="s">
        <v>28</v>
      </c>
      <c r="D23" s="152">
        <v>1</v>
      </c>
      <c r="E23" s="153">
        <v>9</v>
      </c>
      <c r="F23" s="154" t="s">
        <v>35</v>
      </c>
      <c r="G23" s="155"/>
      <c r="H23" s="155"/>
      <c r="I23" s="259"/>
      <c r="J23" s="156" t="s">
        <v>183</v>
      </c>
      <c r="K23" s="160" t="s">
        <v>188</v>
      </c>
    </row>
    <row r="24" spans="1:15" ht="30" customHeight="1">
      <c r="A24" s="141">
        <v>19</v>
      </c>
      <c r="B24" s="313"/>
      <c r="C24" s="151" t="s">
        <v>21</v>
      </c>
      <c r="D24" s="152">
        <v>1</v>
      </c>
      <c r="E24" s="153">
        <v>1</v>
      </c>
      <c r="F24" s="154" t="s">
        <v>64</v>
      </c>
      <c r="G24" s="155"/>
      <c r="H24" s="155"/>
      <c r="I24" s="260"/>
      <c r="J24" s="161" t="s">
        <v>129</v>
      </c>
      <c r="K24" s="157"/>
    </row>
    <row r="25" spans="1:15" ht="30" customHeight="1">
      <c r="A25" s="141">
        <v>20</v>
      </c>
      <c r="B25" s="313"/>
      <c r="C25" s="143" t="s">
        <v>34</v>
      </c>
      <c r="D25" s="144">
        <v>1</v>
      </c>
      <c r="E25" s="145">
        <v>9</v>
      </c>
      <c r="F25" s="146" t="s">
        <v>36</v>
      </c>
      <c r="G25" s="147"/>
      <c r="H25" s="147"/>
      <c r="I25" s="264"/>
      <c r="J25" s="149" t="s">
        <v>178</v>
      </c>
      <c r="K25" s="160" t="s">
        <v>185</v>
      </c>
    </row>
    <row r="26" spans="1:15" ht="30" customHeight="1">
      <c r="A26" s="141">
        <v>21</v>
      </c>
      <c r="B26" s="313"/>
      <c r="C26" s="143" t="s">
        <v>23</v>
      </c>
      <c r="D26" s="144">
        <v>2</v>
      </c>
      <c r="E26" s="145">
        <v>9</v>
      </c>
      <c r="F26" s="146" t="s">
        <v>35</v>
      </c>
      <c r="G26" s="147"/>
      <c r="H26" s="147"/>
      <c r="I26" s="265"/>
      <c r="J26" s="161" t="s">
        <v>179</v>
      </c>
      <c r="K26" s="181" t="s">
        <v>189</v>
      </c>
    </row>
    <row r="27" spans="1:15" ht="30" customHeight="1">
      <c r="A27" s="141">
        <v>22</v>
      </c>
      <c r="B27" s="313"/>
      <c r="C27" s="162" t="s">
        <v>67</v>
      </c>
      <c r="D27" s="163">
        <v>3</v>
      </c>
      <c r="E27" s="168">
        <v>9</v>
      </c>
      <c r="F27" s="165" t="s">
        <v>35</v>
      </c>
      <c r="G27" s="126"/>
      <c r="H27" s="126"/>
      <c r="I27" s="266"/>
      <c r="J27" s="317" t="s">
        <v>172</v>
      </c>
      <c r="K27" s="242" t="s">
        <v>186</v>
      </c>
    </row>
    <row r="28" spans="1:15" ht="30" customHeight="1">
      <c r="A28" s="141">
        <v>23</v>
      </c>
      <c r="B28" s="313"/>
      <c r="C28" s="162" t="s">
        <v>68</v>
      </c>
      <c r="D28" s="163">
        <v>2</v>
      </c>
      <c r="E28" s="168">
        <v>9</v>
      </c>
      <c r="F28" s="165" t="s">
        <v>35</v>
      </c>
      <c r="G28" s="126"/>
      <c r="H28" s="126"/>
      <c r="I28" s="267"/>
      <c r="J28" s="318"/>
      <c r="K28" s="242"/>
      <c r="L28" s="182"/>
    </row>
    <row r="29" spans="1:15" ht="30" customHeight="1">
      <c r="A29" s="141">
        <v>24</v>
      </c>
      <c r="B29" s="313"/>
      <c r="C29" s="162" t="s">
        <v>71</v>
      </c>
      <c r="D29" s="163">
        <v>5</v>
      </c>
      <c r="E29" s="168">
        <v>1</v>
      </c>
      <c r="F29" s="165" t="s">
        <v>64</v>
      </c>
      <c r="G29" s="126"/>
      <c r="H29" s="126"/>
      <c r="I29" s="268"/>
      <c r="J29" s="132" t="s">
        <v>129</v>
      </c>
      <c r="K29" s="242"/>
    </row>
    <row r="30" spans="1:15" ht="30" customHeight="1">
      <c r="A30" s="141">
        <v>25</v>
      </c>
      <c r="B30" s="313"/>
      <c r="C30" s="162" t="s">
        <v>66</v>
      </c>
      <c r="D30" s="163">
        <v>1</v>
      </c>
      <c r="E30" s="168">
        <v>9</v>
      </c>
      <c r="F30" s="165" t="s">
        <v>35</v>
      </c>
      <c r="G30" s="126"/>
      <c r="H30" s="126"/>
      <c r="I30" s="269"/>
      <c r="J30" s="169" t="s">
        <v>187</v>
      </c>
      <c r="K30" s="242"/>
    </row>
    <row r="31" spans="1:15" ht="30" customHeight="1">
      <c r="A31" s="141">
        <v>26</v>
      </c>
      <c r="B31" s="313"/>
      <c r="C31" s="162" t="s">
        <v>24</v>
      </c>
      <c r="D31" s="163">
        <v>1</v>
      </c>
      <c r="E31" s="168">
        <v>1</v>
      </c>
      <c r="F31" s="165" t="s">
        <v>93</v>
      </c>
      <c r="G31" s="126"/>
      <c r="H31" s="126"/>
      <c r="I31" s="270"/>
      <c r="J31" s="132" t="s">
        <v>129</v>
      </c>
      <c r="K31" s="242"/>
    </row>
    <row r="32" spans="1:15" ht="30" customHeight="1">
      <c r="A32" s="141">
        <v>27</v>
      </c>
      <c r="B32" s="313"/>
      <c r="C32" s="170" t="s">
        <v>26</v>
      </c>
      <c r="D32" s="171">
        <v>3</v>
      </c>
      <c r="E32" s="172">
        <v>9</v>
      </c>
      <c r="F32" s="173" t="s">
        <v>35</v>
      </c>
      <c r="G32" s="174"/>
      <c r="H32" s="183"/>
      <c r="I32" s="255"/>
      <c r="J32" s="184" t="s">
        <v>85</v>
      </c>
      <c r="K32" s="157"/>
    </row>
    <row r="33" spans="1:12" ht="30" customHeight="1">
      <c r="A33" s="141">
        <v>28</v>
      </c>
      <c r="B33" s="313"/>
      <c r="C33" s="170" t="s">
        <v>27</v>
      </c>
      <c r="D33" s="171">
        <v>3</v>
      </c>
      <c r="E33" s="172">
        <v>1</v>
      </c>
      <c r="F33" s="173" t="s">
        <v>64</v>
      </c>
      <c r="G33" s="174"/>
      <c r="H33" s="183"/>
      <c r="I33" s="256"/>
      <c r="J33" s="132" t="s">
        <v>129</v>
      </c>
      <c r="K33" s="157"/>
    </row>
    <row r="34" spans="1:12" ht="30" customHeight="1">
      <c r="A34" s="141">
        <v>29</v>
      </c>
      <c r="B34" s="313"/>
      <c r="C34" s="175" t="s">
        <v>69</v>
      </c>
      <c r="D34" s="176">
        <v>1</v>
      </c>
      <c r="E34" s="177">
        <v>9</v>
      </c>
      <c r="F34" s="178" t="s">
        <v>35</v>
      </c>
      <c r="G34" s="179"/>
      <c r="H34" s="185"/>
      <c r="I34" s="253"/>
      <c r="J34" s="149" t="s">
        <v>85</v>
      </c>
      <c r="K34" s="157"/>
    </row>
    <row r="35" spans="1:12" ht="30" customHeight="1">
      <c r="A35" s="141">
        <v>30</v>
      </c>
      <c r="B35" s="313"/>
      <c r="C35" s="175" t="s">
        <v>70</v>
      </c>
      <c r="D35" s="178">
        <v>1</v>
      </c>
      <c r="E35" s="177">
        <v>1</v>
      </c>
      <c r="F35" s="178" t="s">
        <v>64</v>
      </c>
      <c r="G35" s="179"/>
      <c r="H35" s="185"/>
      <c r="I35" s="254"/>
      <c r="J35" s="132" t="s">
        <v>129</v>
      </c>
      <c r="K35" s="157"/>
      <c r="L35" s="158"/>
    </row>
    <row r="36" spans="1:12" ht="30" customHeight="1">
      <c r="A36" s="186"/>
      <c r="B36" s="187"/>
      <c r="C36" s="250" t="s">
        <v>105</v>
      </c>
      <c r="D36" s="251"/>
      <c r="E36" s="251"/>
      <c r="F36" s="251"/>
      <c r="G36" s="251"/>
      <c r="H36" s="252"/>
      <c r="I36" s="188"/>
      <c r="J36" s="189"/>
      <c r="K36" s="157"/>
    </row>
    <row r="37" spans="1:12" ht="30" customHeight="1">
      <c r="A37" s="141">
        <v>31</v>
      </c>
      <c r="B37" s="190"/>
      <c r="C37" s="243" t="s">
        <v>173</v>
      </c>
      <c r="D37" s="244"/>
      <c r="E37" s="244"/>
      <c r="F37" s="244"/>
      <c r="G37" s="244"/>
      <c r="H37" s="245"/>
      <c r="I37" s="191"/>
      <c r="J37" s="133" t="s">
        <v>174</v>
      </c>
      <c r="K37" s="192" t="s">
        <v>190</v>
      </c>
    </row>
    <row r="38" spans="1:12" ht="30" customHeight="1">
      <c r="A38" s="193"/>
      <c r="B38" s="194"/>
      <c r="C38" s="320" t="s">
        <v>75</v>
      </c>
      <c r="D38" s="321"/>
      <c r="E38" s="321"/>
      <c r="F38" s="321"/>
      <c r="G38" s="322"/>
      <c r="H38" s="257"/>
      <c r="I38" s="258"/>
      <c r="J38" s="195"/>
    </row>
    <row r="39" spans="1:12" ht="30" customHeight="1">
      <c r="A39" s="271" t="s">
        <v>111</v>
      </c>
      <c r="B39" s="272"/>
      <c r="C39" s="272"/>
      <c r="D39" s="272"/>
      <c r="E39" s="272"/>
      <c r="F39" s="272"/>
      <c r="G39" s="272"/>
      <c r="H39" s="272"/>
      <c r="I39" s="272"/>
      <c r="J39" s="273"/>
    </row>
    <row r="40" spans="1:12" ht="30" customHeight="1">
      <c r="A40" s="138" t="s">
        <v>39</v>
      </c>
      <c r="B40" s="139" t="s">
        <v>40</v>
      </c>
      <c r="C40" s="232" t="s">
        <v>78</v>
      </c>
      <c r="D40" s="233"/>
      <c r="E40" s="139" t="s">
        <v>43</v>
      </c>
      <c r="F40" s="139" t="s">
        <v>44</v>
      </c>
      <c r="G40" s="139" t="s">
        <v>45</v>
      </c>
      <c r="H40" s="232" t="s">
        <v>46</v>
      </c>
      <c r="I40" s="249"/>
      <c r="J40" s="196" t="s">
        <v>80</v>
      </c>
    </row>
    <row r="41" spans="1:12" ht="30" customHeight="1">
      <c r="A41" s="141">
        <v>1</v>
      </c>
      <c r="B41" s="246" t="s">
        <v>130</v>
      </c>
      <c r="C41" s="234" t="s">
        <v>32</v>
      </c>
      <c r="D41" s="235"/>
      <c r="E41" s="198">
        <v>12</v>
      </c>
      <c r="F41" s="194" t="s">
        <v>49</v>
      </c>
      <c r="G41" s="199"/>
      <c r="H41" s="200"/>
      <c r="I41" s="201"/>
      <c r="J41" s="202" t="s">
        <v>30</v>
      </c>
    </row>
    <row r="42" spans="1:12" ht="30" customHeight="1">
      <c r="A42" s="141">
        <v>2</v>
      </c>
      <c r="B42" s="247"/>
      <c r="C42" s="234" t="s">
        <v>50</v>
      </c>
      <c r="D42" s="235"/>
      <c r="E42" s="198">
        <v>12</v>
      </c>
      <c r="F42" s="194" t="s">
        <v>35</v>
      </c>
      <c r="G42" s="199"/>
      <c r="H42" s="200"/>
      <c r="I42" s="201"/>
      <c r="J42" s="203" t="s">
        <v>31</v>
      </c>
    </row>
    <row r="43" spans="1:12" ht="30" customHeight="1">
      <c r="A43" s="141">
        <v>3</v>
      </c>
      <c r="B43" s="247"/>
      <c r="C43" s="197" t="s">
        <v>33</v>
      </c>
      <c r="D43" s="204"/>
      <c r="E43" s="198">
        <v>4</v>
      </c>
      <c r="F43" s="205" t="s">
        <v>49</v>
      </c>
      <c r="G43" s="199"/>
      <c r="H43" s="200"/>
      <c r="I43" s="201"/>
      <c r="J43" s="202" t="s">
        <v>134</v>
      </c>
    </row>
    <row r="44" spans="1:12" ht="30" customHeight="1">
      <c r="A44" s="141">
        <v>4</v>
      </c>
      <c r="B44" s="247"/>
      <c r="C44" s="197" t="s">
        <v>58</v>
      </c>
      <c r="D44" s="204"/>
      <c r="E44" s="198">
        <v>1</v>
      </c>
      <c r="F44" s="205" t="s">
        <v>49</v>
      </c>
      <c r="G44" s="199"/>
      <c r="H44" s="200"/>
      <c r="I44" s="201"/>
      <c r="J44" s="202" t="s">
        <v>60</v>
      </c>
    </row>
    <row r="45" spans="1:12" ht="60" customHeight="1">
      <c r="A45" s="141">
        <v>5</v>
      </c>
      <c r="B45" s="247"/>
      <c r="C45" s="234" t="s">
        <v>176</v>
      </c>
      <c r="D45" s="235"/>
      <c r="E45" s="198">
        <v>12</v>
      </c>
      <c r="F45" s="205" t="s">
        <v>49</v>
      </c>
      <c r="G45" s="199"/>
      <c r="H45" s="200"/>
      <c r="I45" s="201"/>
      <c r="J45" s="202" t="s">
        <v>30</v>
      </c>
    </row>
    <row r="46" spans="1:12" ht="60" customHeight="1">
      <c r="A46" s="141">
        <v>6</v>
      </c>
      <c r="B46" s="247"/>
      <c r="C46" s="234" t="s">
        <v>51</v>
      </c>
      <c r="D46" s="235"/>
      <c r="E46" s="198">
        <v>4</v>
      </c>
      <c r="F46" s="194" t="s">
        <v>49</v>
      </c>
      <c r="G46" s="199"/>
      <c r="H46" s="200"/>
      <c r="I46" s="201"/>
      <c r="J46" s="202" t="s">
        <v>133</v>
      </c>
    </row>
    <row r="47" spans="1:12" ht="66.75" customHeight="1">
      <c r="A47" s="141">
        <v>7</v>
      </c>
      <c r="B47" s="247"/>
      <c r="C47" s="234" t="s">
        <v>191</v>
      </c>
      <c r="D47" s="235"/>
      <c r="E47" s="198">
        <v>24</v>
      </c>
      <c r="F47" s="205" t="s">
        <v>49</v>
      </c>
      <c r="G47" s="199"/>
      <c r="H47" s="200"/>
      <c r="I47" s="201"/>
      <c r="J47" s="202" t="s">
        <v>55</v>
      </c>
    </row>
    <row r="48" spans="1:12" ht="30" customHeight="1">
      <c r="A48" s="141">
        <v>8</v>
      </c>
      <c r="B48" s="247"/>
      <c r="C48" s="234" t="s">
        <v>52</v>
      </c>
      <c r="D48" s="235"/>
      <c r="E48" s="198">
        <v>2</v>
      </c>
      <c r="F48" s="205" t="s">
        <v>49</v>
      </c>
      <c r="G48" s="199"/>
      <c r="H48" s="200"/>
      <c r="I48" s="201"/>
      <c r="J48" s="202" t="s">
        <v>132</v>
      </c>
    </row>
    <row r="49" spans="1:12" ht="30" customHeight="1">
      <c r="A49" s="141">
        <v>9</v>
      </c>
      <c r="B49" s="247"/>
      <c r="C49" s="234" t="s">
        <v>53</v>
      </c>
      <c r="D49" s="235"/>
      <c r="E49" s="198">
        <v>12</v>
      </c>
      <c r="F49" s="194" t="s">
        <v>49</v>
      </c>
      <c r="G49" s="199"/>
      <c r="H49" s="200"/>
      <c r="I49" s="201"/>
      <c r="J49" s="202" t="s">
        <v>30</v>
      </c>
    </row>
    <row r="50" spans="1:12" ht="30" customHeight="1">
      <c r="A50" s="141">
        <v>10</v>
      </c>
      <c r="B50" s="248"/>
      <c r="C50" s="234" t="s">
        <v>175</v>
      </c>
      <c r="D50" s="235"/>
      <c r="E50" s="206">
        <v>4</v>
      </c>
      <c r="F50" s="194" t="s">
        <v>49</v>
      </c>
      <c r="G50" s="207"/>
      <c r="H50" s="208"/>
      <c r="I50" s="209"/>
      <c r="J50" s="202" t="s">
        <v>131</v>
      </c>
    </row>
    <row r="51" spans="1:12" ht="30" customHeight="1">
      <c r="A51" s="210"/>
      <c r="B51" s="211"/>
      <c r="C51" s="237" t="s">
        <v>77</v>
      </c>
      <c r="D51" s="238"/>
      <c r="E51" s="238"/>
      <c r="F51" s="238"/>
      <c r="G51" s="239"/>
      <c r="H51" s="316"/>
      <c r="I51" s="316"/>
      <c r="J51" s="212"/>
    </row>
    <row r="52" spans="1:12" ht="30" customHeight="1">
      <c r="A52" s="226" t="s">
        <v>182</v>
      </c>
      <c r="B52" s="227"/>
      <c r="C52" s="228"/>
      <c r="D52" s="228"/>
      <c r="E52" s="228"/>
      <c r="F52" s="228"/>
      <c r="G52" s="228"/>
      <c r="H52" s="229"/>
      <c r="I52" s="229"/>
      <c r="J52" s="230"/>
      <c r="K52" s="213"/>
    </row>
    <row r="53" spans="1:12" ht="30" customHeight="1">
      <c r="A53" s="214" t="s">
        <v>39</v>
      </c>
      <c r="B53" s="215" t="s">
        <v>40</v>
      </c>
      <c r="C53" s="236" t="s">
        <v>180</v>
      </c>
      <c r="D53" s="240"/>
      <c r="E53" s="240"/>
      <c r="F53" s="240"/>
      <c r="G53" s="240"/>
      <c r="H53" s="236" t="s">
        <v>171</v>
      </c>
      <c r="I53" s="236"/>
      <c r="J53" s="216" t="s">
        <v>80</v>
      </c>
    </row>
    <row r="54" spans="1:12" ht="65.25" customHeight="1" thickBot="1">
      <c r="A54" s="217">
        <v>1</v>
      </c>
      <c r="B54" s="218" t="s">
        <v>130</v>
      </c>
      <c r="C54" s="231" t="s">
        <v>170</v>
      </c>
      <c r="D54" s="231"/>
      <c r="E54" s="231"/>
      <c r="F54" s="231"/>
      <c r="G54" s="231"/>
      <c r="H54" s="225"/>
      <c r="I54" s="225"/>
      <c r="J54" s="127" t="s">
        <v>110</v>
      </c>
      <c r="K54" s="219" t="s">
        <v>192</v>
      </c>
    </row>
    <row r="55" spans="1:12" ht="30" customHeight="1">
      <c r="A55" s="292" t="s">
        <v>72</v>
      </c>
      <c r="B55" s="293"/>
      <c r="C55" s="298" t="s">
        <v>73</v>
      </c>
      <c r="D55" s="299"/>
      <c r="E55" s="299"/>
      <c r="F55" s="299"/>
      <c r="G55" s="300"/>
      <c r="H55" s="307"/>
      <c r="I55" s="308"/>
      <c r="J55" s="220"/>
      <c r="K55" s="134">
        <v>0.96</v>
      </c>
    </row>
    <row r="56" spans="1:12" ht="30" customHeight="1">
      <c r="A56" s="294"/>
      <c r="B56" s="295"/>
      <c r="C56" s="301" t="s">
        <v>74</v>
      </c>
      <c r="D56" s="302"/>
      <c r="E56" s="302"/>
      <c r="F56" s="302"/>
      <c r="G56" s="303"/>
      <c r="H56" s="309"/>
      <c r="I56" s="310"/>
      <c r="J56" s="221"/>
    </row>
    <row r="57" spans="1:12" ht="30" customHeight="1" thickBot="1">
      <c r="A57" s="296"/>
      <c r="B57" s="297"/>
      <c r="C57" s="304" t="s">
        <v>54</v>
      </c>
      <c r="D57" s="305"/>
      <c r="E57" s="305"/>
      <c r="F57" s="305"/>
      <c r="G57" s="306"/>
      <c r="H57" s="311"/>
      <c r="I57" s="312"/>
      <c r="J57" s="222"/>
      <c r="K57" s="136" t="s">
        <v>169</v>
      </c>
      <c r="L57" s="158"/>
    </row>
    <row r="58" spans="1:12" ht="15.75">
      <c r="J58" s="134"/>
    </row>
    <row r="59" spans="1:12" ht="15.75">
      <c r="J59" s="134"/>
    </row>
    <row r="60" spans="1:12" ht="15.75" customHeight="1">
      <c r="E60" s="223"/>
    </row>
    <row r="61" spans="1:12" ht="15.75" customHeight="1">
      <c r="E61" s="223"/>
    </row>
    <row r="62" spans="1:12" ht="15.75" customHeight="1">
      <c r="E62" s="223"/>
    </row>
    <row r="63" spans="1:12" ht="15.75" customHeight="1">
      <c r="E63" s="223"/>
    </row>
    <row r="64" spans="1:12" ht="15.75" customHeight="1">
      <c r="E64" s="223"/>
    </row>
    <row r="65" spans="5:5" ht="15.75" customHeight="1">
      <c r="E65" s="223"/>
    </row>
    <row r="66" spans="5:5" ht="15.75" customHeight="1">
      <c r="E66" s="223"/>
    </row>
    <row r="67" spans="5:5" ht="15.75" customHeight="1">
      <c r="E67" s="223"/>
    </row>
    <row r="68" spans="5:5" ht="15.75" customHeight="1">
      <c r="E68" s="223"/>
    </row>
    <row r="69" spans="5:5" ht="15.75" customHeight="1">
      <c r="E69" s="223"/>
    </row>
    <row r="70" spans="5:5" ht="15.75" customHeight="1">
      <c r="E70" s="223"/>
    </row>
    <row r="71" spans="5:5" ht="15.75" customHeight="1">
      <c r="E71" s="223"/>
    </row>
    <row r="72" spans="5:5" ht="15.75" customHeight="1">
      <c r="E72" s="223"/>
    </row>
    <row r="73" spans="5:5" ht="15.75" customHeight="1">
      <c r="E73" s="223"/>
    </row>
    <row r="74" spans="5:5" ht="15.75" customHeight="1">
      <c r="E74" s="223"/>
    </row>
    <row r="75" spans="5:5" ht="15.75" customHeight="1">
      <c r="E75" s="223"/>
    </row>
    <row r="76" spans="5:5" ht="15.75" customHeight="1">
      <c r="E76" s="223"/>
    </row>
    <row r="77" spans="5:5" ht="15.75" customHeight="1">
      <c r="E77" s="223"/>
    </row>
    <row r="78" spans="5:5" ht="15.75" customHeight="1">
      <c r="E78" s="223"/>
    </row>
    <row r="79" spans="5:5" ht="15.75" customHeight="1">
      <c r="E79" s="223"/>
    </row>
    <row r="80" spans="5:5" ht="15.75" customHeight="1">
      <c r="E80" s="223"/>
    </row>
    <row r="81" spans="5:10" ht="15.75" customHeight="1">
      <c r="E81" s="223"/>
    </row>
    <row r="82" spans="5:10" ht="15.75" customHeight="1">
      <c r="E82" s="223"/>
    </row>
    <row r="83" spans="5:10" ht="15.75" customHeight="1">
      <c r="E83" s="223"/>
    </row>
    <row r="84" spans="5:10" ht="30" customHeight="1">
      <c r="J84" s="134"/>
    </row>
    <row r="85" spans="5:10" ht="30" customHeight="1">
      <c r="J85" s="134"/>
    </row>
    <row r="86" spans="5:10" ht="30" customHeight="1">
      <c r="J86" s="134"/>
    </row>
    <row r="87" spans="5:10" ht="15.75" customHeight="1">
      <c r="E87" s="223"/>
    </row>
    <row r="88" spans="5:10" ht="15.75" customHeight="1">
      <c r="E88" s="223"/>
    </row>
    <row r="89" spans="5:10" ht="15.75" customHeight="1">
      <c r="E89" s="223"/>
    </row>
    <row r="90" spans="5:10" ht="15.75" customHeight="1">
      <c r="E90" s="223"/>
    </row>
    <row r="91" spans="5:10" ht="15.75" customHeight="1">
      <c r="E91" s="223"/>
    </row>
    <row r="92" spans="5:10" ht="15.75" customHeight="1">
      <c r="E92" s="223"/>
    </row>
    <row r="93" spans="5:10" ht="15.75" customHeight="1">
      <c r="E93" s="223"/>
    </row>
    <row r="94" spans="5:10" ht="15.75" customHeight="1">
      <c r="E94" s="223"/>
    </row>
    <row r="95" spans="5:10" ht="15.75" customHeight="1">
      <c r="E95" s="223"/>
    </row>
    <row r="96" spans="5:10" ht="15.75" customHeight="1">
      <c r="E96" s="223"/>
    </row>
    <row r="97" spans="5:5" ht="15.75" customHeight="1">
      <c r="E97" s="223"/>
    </row>
    <row r="98" spans="5:5" ht="15.75" customHeight="1">
      <c r="E98" s="223"/>
    </row>
    <row r="99" spans="5:5" ht="15.75" customHeight="1">
      <c r="E99" s="223"/>
    </row>
    <row r="100" spans="5:5" ht="15.75" customHeight="1">
      <c r="E100" s="223"/>
    </row>
    <row r="101" spans="5:5" ht="15.75" customHeight="1">
      <c r="E101" s="223"/>
    </row>
    <row r="102" spans="5:5" ht="15.75" customHeight="1">
      <c r="E102" s="223"/>
    </row>
    <row r="103" spans="5:5" ht="15.75" customHeight="1">
      <c r="E103" s="223"/>
    </row>
    <row r="104" spans="5:5" ht="15.75" customHeight="1">
      <c r="E104" s="223"/>
    </row>
    <row r="105" spans="5:5" ht="15.75" customHeight="1">
      <c r="E105" s="223"/>
    </row>
    <row r="106" spans="5:5" ht="15.75" customHeight="1">
      <c r="E106" s="223"/>
    </row>
    <row r="107" spans="5:5" ht="15.75" customHeight="1">
      <c r="E107" s="223"/>
    </row>
    <row r="108" spans="5:5" ht="15.75" customHeight="1">
      <c r="E108" s="223"/>
    </row>
    <row r="109" spans="5:5" ht="15.75" customHeight="1">
      <c r="E109" s="223"/>
    </row>
    <row r="110" spans="5:5" ht="15.75" customHeight="1">
      <c r="E110" s="223"/>
    </row>
    <row r="111" spans="5:5" ht="15.75" customHeight="1">
      <c r="E111" s="223"/>
    </row>
    <row r="112" spans="5:5" ht="15.75" customHeight="1">
      <c r="E112" s="223"/>
    </row>
    <row r="113" spans="5:5" ht="15.75" customHeight="1">
      <c r="E113" s="223"/>
    </row>
    <row r="114" spans="5:5" ht="15.75" customHeight="1">
      <c r="E114" s="223"/>
    </row>
    <row r="115" spans="5:5" ht="15.75" customHeight="1">
      <c r="E115" s="223"/>
    </row>
    <row r="116" spans="5:5" ht="15.75" customHeight="1">
      <c r="E116" s="223"/>
    </row>
    <row r="117" spans="5:5" ht="15.75" customHeight="1">
      <c r="E117" s="223"/>
    </row>
    <row r="118" spans="5:5" ht="15.75" customHeight="1">
      <c r="E118" s="223"/>
    </row>
    <row r="119" spans="5:5" ht="15.75" customHeight="1">
      <c r="E119" s="223"/>
    </row>
    <row r="120" spans="5:5" ht="15.75" customHeight="1">
      <c r="E120" s="223"/>
    </row>
    <row r="121" spans="5:5" ht="15.75" customHeight="1">
      <c r="E121" s="223"/>
    </row>
    <row r="122" spans="5:5" ht="15.75" customHeight="1">
      <c r="E122" s="223"/>
    </row>
    <row r="123" spans="5:5" ht="15.75" customHeight="1">
      <c r="E123" s="223"/>
    </row>
    <row r="124" spans="5:5" ht="15.75" customHeight="1">
      <c r="E124" s="223"/>
    </row>
    <row r="125" spans="5:5" ht="15.75" customHeight="1">
      <c r="E125" s="223"/>
    </row>
    <row r="126" spans="5:5" ht="15.75" customHeight="1">
      <c r="E126" s="223"/>
    </row>
    <row r="127" spans="5:5" ht="15.75" customHeight="1">
      <c r="E127" s="223"/>
    </row>
    <row r="128" spans="5:5" ht="15.75" customHeight="1">
      <c r="E128" s="223"/>
    </row>
    <row r="129" spans="5:5" ht="15.75" customHeight="1">
      <c r="E129" s="223"/>
    </row>
    <row r="130" spans="5:5" ht="15.75" customHeight="1">
      <c r="E130" s="223"/>
    </row>
    <row r="131" spans="5:5" ht="15.75" customHeight="1">
      <c r="E131" s="223"/>
    </row>
    <row r="132" spans="5:5" ht="15.75" customHeight="1">
      <c r="E132" s="223"/>
    </row>
    <row r="133" spans="5:5" ht="15.75" customHeight="1">
      <c r="E133" s="223"/>
    </row>
    <row r="134" spans="5:5" ht="15.75" customHeight="1">
      <c r="E134" s="223"/>
    </row>
    <row r="135" spans="5:5" ht="15.75" customHeight="1">
      <c r="E135" s="223"/>
    </row>
    <row r="136" spans="5:5" ht="15.75" customHeight="1">
      <c r="E136" s="223"/>
    </row>
    <row r="137" spans="5:5" ht="15.75" customHeight="1">
      <c r="E137" s="223"/>
    </row>
    <row r="138" spans="5:5" ht="15.75" customHeight="1">
      <c r="E138" s="223"/>
    </row>
    <row r="139" spans="5:5" ht="15.75" customHeight="1">
      <c r="E139" s="223"/>
    </row>
    <row r="140" spans="5:5" ht="15.75" customHeight="1">
      <c r="E140" s="223"/>
    </row>
    <row r="141" spans="5:5" ht="15.75" customHeight="1">
      <c r="E141" s="223"/>
    </row>
    <row r="142" spans="5:5" ht="15.75" customHeight="1">
      <c r="E142" s="223"/>
    </row>
    <row r="143" spans="5:5" ht="15.75" customHeight="1">
      <c r="E143" s="223"/>
    </row>
    <row r="144" spans="5:5" ht="15.75" customHeight="1">
      <c r="E144" s="223"/>
    </row>
    <row r="145" spans="5:5" ht="15.75" customHeight="1">
      <c r="E145" s="223"/>
    </row>
    <row r="146" spans="5:5" ht="15.75" customHeight="1">
      <c r="E146" s="223"/>
    </row>
    <row r="147" spans="5:5" ht="15.75" customHeight="1">
      <c r="E147" s="223"/>
    </row>
    <row r="148" spans="5:5" ht="15.75" customHeight="1">
      <c r="E148" s="223"/>
    </row>
    <row r="149" spans="5:5" ht="15.75" customHeight="1">
      <c r="E149" s="223"/>
    </row>
    <row r="150" spans="5:5" ht="15.75" customHeight="1">
      <c r="E150" s="223"/>
    </row>
    <row r="151" spans="5:5" ht="15.75" customHeight="1">
      <c r="E151" s="223"/>
    </row>
    <row r="152" spans="5:5" ht="15.75" customHeight="1">
      <c r="E152" s="223"/>
    </row>
    <row r="153" spans="5:5" ht="15.75" customHeight="1">
      <c r="E153" s="223"/>
    </row>
    <row r="154" spans="5:5" ht="15.75" customHeight="1">
      <c r="E154" s="223"/>
    </row>
    <row r="155" spans="5:5" ht="15.75" customHeight="1">
      <c r="E155" s="223"/>
    </row>
    <row r="156" spans="5:5" ht="15.75" customHeight="1">
      <c r="E156" s="223"/>
    </row>
    <row r="157" spans="5:5" ht="15.75" customHeight="1">
      <c r="E157" s="223"/>
    </row>
    <row r="158" spans="5:5" ht="15.75" customHeight="1">
      <c r="E158" s="223"/>
    </row>
    <row r="159" spans="5:5" ht="15.75" customHeight="1">
      <c r="E159" s="223"/>
    </row>
    <row r="160" spans="5:5" ht="15.75" customHeight="1">
      <c r="E160" s="223"/>
    </row>
    <row r="161" spans="5:5" ht="15.75" customHeight="1">
      <c r="E161" s="223"/>
    </row>
    <row r="162" spans="5:5" ht="15.75" customHeight="1">
      <c r="E162" s="223"/>
    </row>
    <row r="163" spans="5:5" ht="15.75" customHeight="1">
      <c r="E163" s="223"/>
    </row>
    <row r="164" spans="5:5" ht="15.75" customHeight="1">
      <c r="E164" s="223"/>
    </row>
    <row r="165" spans="5:5" ht="15.75" customHeight="1">
      <c r="E165" s="223"/>
    </row>
    <row r="166" spans="5:5" ht="15.75" customHeight="1">
      <c r="E166" s="223"/>
    </row>
    <row r="167" spans="5:5" ht="15.75" customHeight="1">
      <c r="E167" s="223"/>
    </row>
    <row r="168" spans="5:5" ht="15.75" customHeight="1">
      <c r="E168" s="223"/>
    </row>
    <row r="169" spans="5:5" ht="15.75" customHeight="1">
      <c r="E169" s="223"/>
    </row>
    <row r="170" spans="5:5" ht="15.75" customHeight="1">
      <c r="E170" s="223"/>
    </row>
    <row r="171" spans="5:5" ht="15.75" customHeight="1">
      <c r="E171" s="223"/>
    </row>
    <row r="172" spans="5:5" ht="15.75" customHeight="1">
      <c r="E172" s="223"/>
    </row>
    <row r="173" spans="5:5" ht="15.75" customHeight="1">
      <c r="E173" s="223"/>
    </row>
    <row r="174" spans="5:5" ht="15.75" customHeight="1">
      <c r="E174" s="223"/>
    </row>
    <row r="175" spans="5:5" ht="15.75" customHeight="1">
      <c r="E175" s="223"/>
    </row>
    <row r="176" spans="5:5" ht="15.75" customHeight="1">
      <c r="E176" s="223"/>
    </row>
    <row r="177" spans="5:5" ht="15.75" customHeight="1">
      <c r="E177" s="223"/>
    </row>
    <row r="178" spans="5:5" ht="15.75" customHeight="1">
      <c r="E178" s="223"/>
    </row>
    <row r="179" spans="5:5" ht="15.75" customHeight="1">
      <c r="E179" s="223"/>
    </row>
    <row r="180" spans="5:5" ht="15.75" customHeight="1">
      <c r="E180" s="223"/>
    </row>
    <row r="181" spans="5:5" ht="15.75" customHeight="1">
      <c r="E181" s="223"/>
    </row>
    <row r="182" spans="5:5" ht="15.75" customHeight="1">
      <c r="E182" s="223"/>
    </row>
    <row r="183" spans="5:5" ht="15.75" customHeight="1">
      <c r="E183" s="223"/>
    </row>
    <row r="184" spans="5:5" ht="15.75" customHeight="1">
      <c r="E184" s="223"/>
    </row>
    <row r="185" spans="5:5" ht="15.75" customHeight="1">
      <c r="E185" s="223"/>
    </row>
    <row r="186" spans="5:5" ht="15.75" customHeight="1">
      <c r="E186" s="223"/>
    </row>
    <row r="187" spans="5:5" ht="15.75" customHeight="1">
      <c r="E187" s="223"/>
    </row>
    <row r="188" spans="5:5" ht="15.75" customHeight="1">
      <c r="E188" s="223"/>
    </row>
    <row r="189" spans="5:5" ht="15.75" customHeight="1">
      <c r="E189" s="223"/>
    </row>
    <row r="190" spans="5:5" ht="15.75" customHeight="1">
      <c r="E190" s="223"/>
    </row>
    <row r="191" spans="5:5" ht="15.75" customHeight="1">
      <c r="E191" s="223"/>
    </row>
    <row r="192" spans="5:5" ht="15.75" customHeight="1">
      <c r="E192" s="223"/>
    </row>
    <row r="193" spans="5:5" ht="15.75" customHeight="1">
      <c r="E193" s="223"/>
    </row>
    <row r="194" spans="5:5" ht="15.75" customHeight="1">
      <c r="E194" s="223"/>
    </row>
    <row r="195" spans="5:5" ht="15.75" customHeight="1">
      <c r="E195" s="223"/>
    </row>
    <row r="196" spans="5:5" ht="15.75" customHeight="1">
      <c r="E196" s="223"/>
    </row>
    <row r="197" spans="5:5" ht="15.75" customHeight="1">
      <c r="E197" s="223"/>
    </row>
    <row r="198" spans="5:5" ht="15.75" customHeight="1">
      <c r="E198" s="223"/>
    </row>
    <row r="199" spans="5:5" ht="15.75" customHeight="1">
      <c r="E199" s="223"/>
    </row>
    <row r="200" spans="5:5" ht="15.75" customHeight="1">
      <c r="E200" s="223"/>
    </row>
    <row r="201" spans="5:5" ht="15.75" customHeight="1">
      <c r="E201" s="223"/>
    </row>
    <row r="202" spans="5:5" ht="15.75" customHeight="1">
      <c r="E202" s="223"/>
    </row>
    <row r="203" spans="5:5" ht="15.75" customHeight="1">
      <c r="E203" s="223"/>
    </row>
    <row r="204" spans="5:5" ht="15.75" customHeight="1">
      <c r="E204" s="223"/>
    </row>
    <row r="205" spans="5:5" ht="15.75" customHeight="1">
      <c r="E205" s="223"/>
    </row>
    <row r="206" spans="5:5" ht="15.75" customHeight="1">
      <c r="E206" s="223"/>
    </row>
    <row r="207" spans="5:5" ht="15.75" customHeight="1">
      <c r="E207" s="223"/>
    </row>
    <row r="208" spans="5:5" ht="15.75" customHeight="1">
      <c r="E208" s="223"/>
    </row>
    <row r="209" spans="5:5" ht="15.75" customHeight="1">
      <c r="E209" s="223"/>
    </row>
    <row r="210" spans="5:5" ht="15.75" customHeight="1">
      <c r="E210" s="223"/>
    </row>
    <row r="211" spans="5:5" ht="15.75" customHeight="1">
      <c r="E211" s="223"/>
    </row>
    <row r="212" spans="5:5" ht="15.75" customHeight="1">
      <c r="E212" s="223"/>
    </row>
    <row r="213" spans="5:5" ht="15.75" customHeight="1">
      <c r="E213" s="223"/>
    </row>
    <row r="214" spans="5:5" ht="15.75" customHeight="1">
      <c r="E214" s="223"/>
    </row>
    <row r="215" spans="5:5" ht="15.75" customHeight="1">
      <c r="E215" s="223"/>
    </row>
    <row r="216" spans="5:5" ht="15.75" customHeight="1">
      <c r="E216" s="223"/>
    </row>
    <row r="217" spans="5:5" ht="15.75" customHeight="1">
      <c r="E217" s="223"/>
    </row>
    <row r="218" spans="5:5" ht="15.75" customHeight="1">
      <c r="E218" s="223"/>
    </row>
    <row r="219" spans="5:5" ht="15.75" customHeight="1">
      <c r="E219" s="223"/>
    </row>
    <row r="220" spans="5:5" ht="15.75" customHeight="1">
      <c r="E220" s="223"/>
    </row>
    <row r="221" spans="5:5" ht="15.75" customHeight="1">
      <c r="E221" s="223"/>
    </row>
    <row r="222" spans="5:5" ht="15.75" customHeight="1">
      <c r="E222" s="223"/>
    </row>
    <row r="223" spans="5:5" ht="15.75" customHeight="1">
      <c r="E223" s="223"/>
    </row>
    <row r="224" spans="5:5" ht="15.75" customHeight="1">
      <c r="E224" s="223"/>
    </row>
    <row r="225" spans="5:5" ht="15.75" customHeight="1">
      <c r="E225" s="223"/>
    </row>
    <row r="226" spans="5:5" ht="15.75" customHeight="1">
      <c r="E226" s="223"/>
    </row>
    <row r="227" spans="5:5" ht="15.75" customHeight="1">
      <c r="E227" s="223"/>
    </row>
    <row r="228" spans="5:5" ht="15.75" customHeight="1">
      <c r="E228" s="223"/>
    </row>
    <row r="229" spans="5:5" ht="15.75" customHeight="1">
      <c r="E229" s="223"/>
    </row>
    <row r="230" spans="5:5" ht="15.75" customHeight="1">
      <c r="E230" s="223"/>
    </row>
    <row r="231" spans="5:5" ht="15.75" customHeight="1">
      <c r="E231" s="223"/>
    </row>
    <row r="232" spans="5:5" ht="15.75" customHeight="1">
      <c r="E232" s="223"/>
    </row>
    <row r="233" spans="5:5" ht="15.75" customHeight="1">
      <c r="E233" s="223"/>
    </row>
    <row r="234" spans="5:5" ht="15.75" customHeight="1">
      <c r="E234" s="223"/>
    </row>
    <row r="235" spans="5:5" ht="15.75" customHeight="1">
      <c r="E235" s="223"/>
    </row>
    <row r="236" spans="5:5" ht="15.75" customHeight="1">
      <c r="E236" s="223"/>
    </row>
    <row r="237" spans="5:5" ht="15.75" customHeight="1">
      <c r="E237" s="223"/>
    </row>
    <row r="238" spans="5:5" ht="15.75" customHeight="1">
      <c r="E238" s="223"/>
    </row>
    <row r="239" spans="5:5" ht="15.75" customHeight="1">
      <c r="E239" s="223"/>
    </row>
    <row r="240" spans="5:5" ht="15.75" customHeight="1">
      <c r="E240" s="223"/>
    </row>
    <row r="241" spans="5:5" ht="15.75" customHeight="1">
      <c r="E241" s="223"/>
    </row>
    <row r="242" spans="5:5" ht="15.75" customHeight="1">
      <c r="E242" s="223"/>
    </row>
    <row r="243" spans="5:5" ht="15.75" customHeight="1">
      <c r="E243" s="223"/>
    </row>
    <row r="244" spans="5:5" ht="15.75" customHeight="1">
      <c r="E244" s="223"/>
    </row>
    <row r="245" spans="5:5" ht="15.75" customHeight="1">
      <c r="E245" s="223"/>
    </row>
    <row r="246" spans="5:5" ht="15.75" customHeight="1">
      <c r="E246" s="223"/>
    </row>
    <row r="247" spans="5:5" ht="15.75" customHeight="1">
      <c r="E247" s="223"/>
    </row>
    <row r="248" spans="5:5" ht="15.75" customHeight="1">
      <c r="E248" s="223"/>
    </row>
    <row r="249" spans="5:5" ht="15.75" customHeight="1">
      <c r="E249" s="223"/>
    </row>
    <row r="250" spans="5:5" ht="15.75" customHeight="1">
      <c r="E250" s="223"/>
    </row>
    <row r="251" spans="5:5" ht="15.75" customHeight="1">
      <c r="E251" s="223"/>
    </row>
    <row r="252" spans="5:5" ht="15.75" customHeight="1">
      <c r="E252" s="223"/>
    </row>
    <row r="253" spans="5:5" ht="15.75" customHeight="1">
      <c r="E253" s="223"/>
    </row>
    <row r="254" spans="5:5" ht="15.75" customHeight="1">
      <c r="E254" s="223"/>
    </row>
    <row r="255" spans="5:5" ht="15.75" customHeight="1">
      <c r="E255" s="223"/>
    </row>
    <row r="256" spans="5:5" ht="15.75" customHeight="1">
      <c r="E256" s="223"/>
    </row>
    <row r="257" spans="5:5" ht="15.75" customHeight="1">
      <c r="E257" s="223"/>
    </row>
    <row r="258" spans="5:5" ht="15.75" customHeight="1">
      <c r="E258" s="223"/>
    </row>
    <row r="259" spans="5:5" ht="15.75" customHeight="1">
      <c r="E259" s="223"/>
    </row>
    <row r="260" spans="5:5" ht="15.75" customHeight="1">
      <c r="E260" s="223"/>
    </row>
    <row r="261" spans="5:5" ht="15.75" customHeight="1">
      <c r="E261" s="223"/>
    </row>
    <row r="262" spans="5:5" ht="15.75" customHeight="1">
      <c r="E262" s="223"/>
    </row>
    <row r="263" spans="5:5" ht="15.75" customHeight="1">
      <c r="E263" s="223"/>
    </row>
    <row r="264" spans="5:5" ht="15.75" customHeight="1">
      <c r="E264" s="223"/>
    </row>
    <row r="265" spans="5:5" ht="15.75" customHeight="1">
      <c r="E265" s="223"/>
    </row>
    <row r="266" spans="5:5" ht="15.75" customHeight="1">
      <c r="E266" s="223"/>
    </row>
    <row r="267" spans="5:5" ht="15.75" customHeight="1">
      <c r="E267" s="223"/>
    </row>
    <row r="268" spans="5:5" ht="15.75" customHeight="1">
      <c r="E268" s="223"/>
    </row>
    <row r="269" spans="5:5" ht="15.75" customHeight="1">
      <c r="E269" s="223"/>
    </row>
    <row r="270" spans="5:5" ht="15.75" customHeight="1">
      <c r="E270" s="223"/>
    </row>
    <row r="271" spans="5:5" ht="15.75" customHeight="1">
      <c r="E271" s="223"/>
    </row>
    <row r="272" spans="5:5" ht="15.75" customHeight="1">
      <c r="E272" s="223"/>
    </row>
    <row r="273" spans="5:5" ht="15.75" customHeight="1">
      <c r="E273" s="223"/>
    </row>
    <row r="274" spans="5:5" ht="15.75" customHeight="1">
      <c r="E274" s="223"/>
    </row>
    <row r="275" spans="5:5" ht="15.75" customHeight="1">
      <c r="E275" s="223"/>
    </row>
    <row r="276" spans="5:5" ht="15.75" customHeight="1">
      <c r="E276" s="223"/>
    </row>
    <row r="277" spans="5:5" ht="15.75" customHeight="1">
      <c r="E277" s="223"/>
    </row>
    <row r="278" spans="5:5" ht="15.75" customHeight="1">
      <c r="E278" s="223"/>
    </row>
    <row r="279" spans="5:5" ht="15.75" customHeight="1">
      <c r="E279" s="223"/>
    </row>
    <row r="280" spans="5:5" ht="15.75" customHeight="1">
      <c r="E280" s="223"/>
    </row>
    <row r="281" spans="5:5" ht="15.75" customHeight="1">
      <c r="E281" s="223"/>
    </row>
    <row r="282" spans="5:5" ht="15.75" customHeight="1">
      <c r="E282" s="223"/>
    </row>
    <row r="283" spans="5:5" ht="15.75" customHeight="1">
      <c r="E283" s="223"/>
    </row>
    <row r="284" spans="5:5" ht="15.75" customHeight="1">
      <c r="E284" s="223"/>
    </row>
    <row r="285" spans="5:5" ht="15.75" customHeight="1">
      <c r="E285" s="223"/>
    </row>
    <row r="286" spans="5:5" ht="15.75" customHeight="1">
      <c r="E286" s="223"/>
    </row>
    <row r="287" spans="5:5" ht="15.75" customHeight="1">
      <c r="E287" s="223"/>
    </row>
    <row r="288" spans="5:5" ht="15.75" customHeight="1">
      <c r="E288" s="223"/>
    </row>
    <row r="289" spans="5:5" ht="15.75" customHeight="1">
      <c r="E289" s="223"/>
    </row>
    <row r="290" spans="5:5" ht="15.75" customHeight="1">
      <c r="E290" s="223"/>
    </row>
    <row r="291" spans="5:5" ht="15.75" customHeight="1">
      <c r="E291" s="223"/>
    </row>
    <row r="292" spans="5:5" ht="15.75" customHeight="1">
      <c r="E292" s="223"/>
    </row>
    <row r="293" spans="5:5" ht="15.75" customHeight="1">
      <c r="E293" s="223"/>
    </row>
    <row r="294" spans="5:5" ht="15.75" customHeight="1">
      <c r="E294" s="223"/>
    </row>
    <row r="295" spans="5:5" ht="15.75" customHeight="1">
      <c r="E295" s="223"/>
    </row>
    <row r="296" spans="5:5" ht="15.75" customHeight="1">
      <c r="E296" s="223"/>
    </row>
    <row r="297" spans="5:5" ht="15.75" customHeight="1">
      <c r="E297" s="223"/>
    </row>
    <row r="298" spans="5:5" ht="15.75" customHeight="1">
      <c r="E298" s="223"/>
    </row>
    <row r="299" spans="5:5" ht="15.75" customHeight="1">
      <c r="E299" s="223"/>
    </row>
    <row r="300" spans="5:5" ht="15.75" customHeight="1">
      <c r="E300" s="223"/>
    </row>
    <row r="301" spans="5:5" ht="15.75" customHeight="1">
      <c r="E301" s="223"/>
    </row>
    <row r="302" spans="5:5" ht="15.75" customHeight="1">
      <c r="E302" s="223"/>
    </row>
    <row r="303" spans="5:5" ht="15.75" customHeight="1">
      <c r="E303" s="223"/>
    </row>
    <row r="304" spans="5:5" ht="15.75" customHeight="1">
      <c r="E304" s="223"/>
    </row>
    <row r="305" spans="5:5" ht="15.75" customHeight="1">
      <c r="E305" s="223"/>
    </row>
    <row r="306" spans="5:5" ht="15.75" customHeight="1">
      <c r="E306" s="223"/>
    </row>
    <row r="307" spans="5:5" ht="15.75" customHeight="1">
      <c r="E307" s="223"/>
    </row>
    <row r="308" spans="5:5" ht="15.75" customHeight="1">
      <c r="E308" s="223"/>
    </row>
    <row r="309" spans="5:5" ht="15.75" customHeight="1">
      <c r="E309" s="223"/>
    </row>
    <row r="310" spans="5:5" ht="15.75" customHeight="1">
      <c r="E310" s="223"/>
    </row>
    <row r="311" spans="5:5" ht="15.75" customHeight="1">
      <c r="E311" s="223"/>
    </row>
    <row r="312" spans="5:5" ht="15.75" customHeight="1">
      <c r="E312" s="223"/>
    </row>
    <row r="313" spans="5:5" ht="15.75" customHeight="1">
      <c r="E313" s="223"/>
    </row>
    <row r="314" spans="5:5" ht="15.75" customHeight="1">
      <c r="E314" s="223"/>
    </row>
    <row r="315" spans="5:5" ht="15.75" customHeight="1">
      <c r="E315" s="223"/>
    </row>
    <row r="316" spans="5:5" ht="15.75" customHeight="1">
      <c r="E316" s="223"/>
    </row>
    <row r="317" spans="5:5" ht="15.75" customHeight="1">
      <c r="E317" s="223"/>
    </row>
    <row r="318" spans="5:5" ht="15.75" customHeight="1">
      <c r="E318" s="223"/>
    </row>
    <row r="319" spans="5:5" ht="15.75" customHeight="1">
      <c r="E319" s="223"/>
    </row>
    <row r="320" spans="5:5" ht="15.75" customHeight="1">
      <c r="E320" s="223"/>
    </row>
    <row r="321" spans="5:5" ht="15.75" customHeight="1">
      <c r="E321" s="223"/>
    </row>
    <row r="322" spans="5:5" ht="15.75" customHeight="1">
      <c r="E322" s="223"/>
    </row>
    <row r="323" spans="5:5" ht="15.75" customHeight="1">
      <c r="E323" s="223"/>
    </row>
    <row r="324" spans="5:5" ht="15.75" customHeight="1">
      <c r="E324" s="223"/>
    </row>
    <row r="325" spans="5:5" ht="15.75" customHeight="1">
      <c r="E325" s="223"/>
    </row>
    <row r="326" spans="5:5" ht="15.75" customHeight="1">
      <c r="E326" s="223"/>
    </row>
    <row r="327" spans="5:5" ht="15.75" customHeight="1">
      <c r="E327" s="223"/>
    </row>
    <row r="328" spans="5:5" ht="15.75" customHeight="1">
      <c r="E328" s="223"/>
    </row>
    <row r="329" spans="5:5" ht="15.75" customHeight="1">
      <c r="E329" s="223"/>
    </row>
    <row r="330" spans="5:5" ht="15.75" customHeight="1">
      <c r="E330" s="223"/>
    </row>
    <row r="331" spans="5:5" ht="15.75" customHeight="1">
      <c r="E331" s="223"/>
    </row>
    <row r="332" spans="5:5" ht="15.75" customHeight="1">
      <c r="E332" s="223"/>
    </row>
    <row r="333" spans="5:5" ht="15.75" customHeight="1">
      <c r="E333" s="223"/>
    </row>
    <row r="334" spans="5:5" ht="15.75" customHeight="1">
      <c r="E334" s="223"/>
    </row>
    <row r="335" spans="5:5" ht="15.75" customHeight="1">
      <c r="E335" s="223"/>
    </row>
    <row r="336" spans="5:5" ht="15.75" customHeight="1">
      <c r="E336" s="223"/>
    </row>
    <row r="337" spans="5:5" ht="15.75" customHeight="1">
      <c r="E337" s="223"/>
    </row>
    <row r="338" spans="5:5" ht="15.75" customHeight="1">
      <c r="E338" s="223"/>
    </row>
    <row r="339" spans="5:5" ht="15.75" customHeight="1">
      <c r="E339" s="223"/>
    </row>
    <row r="340" spans="5:5" ht="15.75" customHeight="1">
      <c r="E340" s="223"/>
    </row>
    <row r="341" spans="5:5" ht="15.75" customHeight="1">
      <c r="E341" s="223"/>
    </row>
    <row r="342" spans="5:5" ht="15.75" customHeight="1">
      <c r="E342" s="223"/>
    </row>
    <row r="343" spans="5:5" ht="15.75" customHeight="1">
      <c r="E343" s="223"/>
    </row>
    <row r="344" spans="5:5" ht="15.75" customHeight="1">
      <c r="E344" s="223"/>
    </row>
    <row r="345" spans="5:5" ht="15.75" customHeight="1">
      <c r="E345" s="223"/>
    </row>
    <row r="346" spans="5:5" ht="15.75" customHeight="1">
      <c r="E346" s="223"/>
    </row>
    <row r="347" spans="5:5" ht="15.75" customHeight="1">
      <c r="E347" s="223"/>
    </row>
    <row r="348" spans="5:5" ht="15.75" customHeight="1">
      <c r="E348" s="223"/>
    </row>
    <row r="349" spans="5:5" ht="15.75" customHeight="1">
      <c r="E349" s="223"/>
    </row>
    <row r="350" spans="5:5" ht="15.75" customHeight="1">
      <c r="E350" s="223"/>
    </row>
    <row r="351" spans="5:5" ht="15.75" customHeight="1">
      <c r="E351" s="223"/>
    </row>
    <row r="352" spans="5:5" ht="15.75" customHeight="1">
      <c r="E352" s="223"/>
    </row>
    <row r="353" spans="5:5" ht="15.75" customHeight="1">
      <c r="E353" s="223"/>
    </row>
    <row r="354" spans="5:5" ht="15.75" customHeight="1">
      <c r="E354" s="223"/>
    </row>
    <row r="355" spans="5:5" ht="15.75" customHeight="1">
      <c r="E355" s="223"/>
    </row>
    <row r="356" spans="5:5" ht="15.75" customHeight="1">
      <c r="E356" s="223"/>
    </row>
    <row r="357" spans="5:5" ht="15.75" customHeight="1">
      <c r="E357" s="223"/>
    </row>
    <row r="358" spans="5:5" ht="15.75" customHeight="1">
      <c r="E358" s="223"/>
    </row>
    <row r="359" spans="5:5" ht="15.75" customHeight="1">
      <c r="E359" s="223"/>
    </row>
    <row r="360" spans="5:5" ht="15.75" customHeight="1">
      <c r="E360" s="223"/>
    </row>
    <row r="361" spans="5:5" ht="15.75" customHeight="1">
      <c r="E361" s="223"/>
    </row>
    <row r="362" spans="5:5" ht="15.75" customHeight="1">
      <c r="E362" s="223"/>
    </row>
    <row r="363" spans="5:5" ht="15.75" customHeight="1">
      <c r="E363" s="223"/>
    </row>
    <row r="364" spans="5:5" ht="15.75" customHeight="1">
      <c r="E364" s="223"/>
    </row>
    <row r="365" spans="5:5" ht="15.75" customHeight="1">
      <c r="E365" s="223"/>
    </row>
    <row r="366" spans="5:5" ht="15.75" customHeight="1">
      <c r="E366" s="223"/>
    </row>
    <row r="367" spans="5:5" ht="15.75" customHeight="1">
      <c r="E367" s="223"/>
    </row>
    <row r="368" spans="5:5" ht="15.75" customHeight="1">
      <c r="E368" s="223"/>
    </row>
    <row r="369" spans="5:5" ht="15.75" customHeight="1">
      <c r="E369" s="223"/>
    </row>
    <row r="370" spans="5:5" ht="15.75" customHeight="1">
      <c r="E370" s="223"/>
    </row>
    <row r="371" spans="5:5" ht="15.75" customHeight="1">
      <c r="E371" s="223"/>
    </row>
    <row r="372" spans="5:5" ht="15.75" customHeight="1">
      <c r="E372" s="223"/>
    </row>
    <row r="373" spans="5:5" ht="15.75" customHeight="1">
      <c r="E373" s="223"/>
    </row>
    <row r="374" spans="5:5" ht="15.75" customHeight="1">
      <c r="E374" s="223"/>
    </row>
    <row r="375" spans="5:5" ht="15.75" customHeight="1">
      <c r="E375" s="223"/>
    </row>
    <row r="376" spans="5:5" ht="15.75" customHeight="1">
      <c r="E376" s="223"/>
    </row>
    <row r="377" spans="5:5" ht="15.75" customHeight="1">
      <c r="E377" s="223"/>
    </row>
    <row r="378" spans="5:5" ht="15.75" customHeight="1">
      <c r="E378" s="223"/>
    </row>
    <row r="379" spans="5:5" ht="15.75" customHeight="1">
      <c r="E379" s="223"/>
    </row>
    <row r="380" spans="5:5" ht="15.75" customHeight="1">
      <c r="E380" s="223"/>
    </row>
    <row r="381" spans="5:5" ht="15.75" customHeight="1">
      <c r="E381" s="223"/>
    </row>
    <row r="382" spans="5:5" ht="15.75" customHeight="1">
      <c r="E382" s="223"/>
    </row>
    <row r="383" spans="5:5" ht="15.75" customHeight="1">
      <c r="E383" s="223"/>
    </row>
    <row r="384" spans="5:5" ht="15.75" customHeight="1">
      <c r="E384" s="223"/>
    </row>
    <row r="385" spans="5:5" ht="15.75" customHeight="1">
      <c r="E385" s="223"/>
    </row>
    <row r="386" spans="5:5" ht="15.75" customHeight="1">
      <c r="E386" s="223"/>
    </row>
    <row r="387" spans="5:5" ht="15.75" customHeight="1">
      <c r="E387" s="223"/>
    </row>
    <row r="388" spans="5:5" ht="15.75" customHeight="1">
      <c r="E388" s="223"/>
    </row>
    <row r="389" spans="5:5" ht="15.75" customHeight="1">
      <c r="E389" s="223"/>
    </row>
    <row r="390" spans="5:5" ht="15.75" customHeight="1">
      <c r="E390" s="223"/>
    </row>
    <row r="391" spans="5:5" ht="15.75" customHeight="1">
      <c r="E391" s="223"/>
    </row>
    <row r="392" spans="5:5" ht="15.75" customHeight="1">
      <c r="E392" s="223"/>
    </row>
    <row r="393" spans="5:5" ht="15.75" customHeight="1">
      <c r="E393" s="223"/>
    </row>
    <row r="394" spans="5:5" ht="15.75" customHeight="1">
      <c r="E394" s="223"/>
    </row>
    <row r="395" spans="5:5" ht="15.75" customHeight="1">
      <c r="E395" s="223"/>
    </row>
    <row r="396" spans="5:5" ht="15.75" customHeight="1">
      <c r="E396" s="223"/>
    </row>
    <row r="397" spans="5:5" ht="15.75" customHeight="1">
      <c r="E397" s="223"/>
    </row>
    <row r="398" spans="5:5" ht="15.75" customHeight="1">
      <c r="E398" s="223"/>
    </row>
    <row r="399" spans="5:5" ht="15.75" customHeight="1">
      <c r="E399" s="223"/>
    </row>
    <row r="400" spans="5:5" ht="15.75" customHeight="1">
      <c r="E400" s="223"/>
    </row>
    <row r="401" spans="5:5" ht="15.75" customHeight="1">
      <c r="E401" s="223"/>
    </row>
    <row r="402" spans="5:5" ht="15.75" customHeight="1">
      <c r="E402" s="223"/>
    </row>
    <row r="403" spans="5:5" ht="15.75" customHeight="1">
      <c r="E403" s="223"/>
    </row>
    <row r="404" spans="5:5" ht="15.75" customHeight="1">
      <c r="E404" s="223"/>
    </row>
    <row r="405" spans="5:5" ht="15.75" customHeight="1">
      <c r="E405" s="223"/>
    </row>
    <row r="406" spans="5:5" ht="15.75" customHeight="1">
      <c r="E406" s="223"/>
    </row>
    <row r="407" spans="5:5" ht="15.75" customHeight="1">
      <c r="E407" s="223"/>
    </row>
    <row r="408" spans="5:5" ht="15.75" customHeight="1">
      <c r="E408" s="223"/>
    </row>
    <row r="409" spans="5:5" ht="15.75" customHeight="1">
      <c r="E409" s="223"/>
    </row>
    <row r="410" spans="5:5" ht="15.75" customHeight="1">
      <c r="E410" s="223"/>
    </row>
    <row r="411" spans="5:5" ht="15.75" customHeight="1">
      <c r="E411" s="223"/>
    </row>
    <row r="412" spans="5:5" ht="15.75" customHeight="1">
      <c r="E412" s="223"/>
    </row>
    <row r="413" spans="5:5" ht="15.75" customHeight="1">
      <c r="E413" s="223"/>
    </row>
    <row r="414" spans="5:5" ht="15.75" customHeight="1">
      <c r="E414" s="223"/>
    </row>
    <row r="415" spans="5:5" ht="15.75" customHeight="1">
      <c r="E415" s="223"/>
    </row>
    <row r="416" spans="5:5" ht="15.75" customHeight="1">
      <c r="E416" s="223"/>
    </row>
    <row r="417" spans="5:5" ht="15.75" customHeight="1">
      <c r="E417" s="223"/>
    </row>
    <row r="418" spans="5:5" ht="15.75" customHeight="1">
      <c r="E418" s="223"/>
    </row>
    <row r="419" spans="5:5" ht="15.75" customHeight="1">
      <c r="E419" s="223"/>
    </row>
    <row r="420" spans="5:5" ht="15.75" customHeight="1">
      <c r="E420" s="223"/>
    </row>
    <row r="421" spans="5:5" ht="15.75" customHeight="1">
      <c r="E421" s="223"/>
    </row>
    <row r="422" spans="5:5" ht="15.75" customHeight="1">
      <c r="E422" s="223"/>
    </row>
    <row r="423" spans="5:5" ht="15.75" customHeight="1">
      <c r="E423" s="223"/>
    </row>
    <row r="424" spans="5:5" ht="15.75" customHeight="1">
      <c r="E424" s="223"/>
    </row>
    <row r="425" spans="5:5" ht="15.75" customHeight="1">
      <c r="E425" s="223"/>
    </row>
    <row r="426" spans="5:5" ht="15.75" customHeight="1">
      <c r="E426" s="223"/>
    </row>
    <row r="427" spans="5:5" ht="15.75" customHeight="1">
      <c r="E427" s="223"/>
    </row>
    <row r="428" spans="5:5" ht="15.75" customHeight="1">
      <c r="E428" s="223"/>
    </row>
    <row r="429" spans="5:5" ht="15.75" customHeight="1">
      <c r="E429" s="223"/>
    </row>
    <row r="430" spans="5:5" ht="15.75" customHeight="1">
      <c r="E430" s="223"/>
    </row>
    <row r="431" spans="5:5" ht="15.75" customHeight="1">
      <c r="E431" s="223"/>
    </row>
    <row r="432" spans="5:5" ht="15.75" customHeight="1">
      <c r="E432" s="223"/>
    </row>
    <row r="433" spans="5:5" ht="15.75" customHeight="1">
      <c r="E433" s="223"/>
    </row>
    <row r="434" spans="5:5" ht="15.75" customHeight="1">
      <c r="E434" s="223"/>
    </row>
    <row r="435" spans="5:5" ht="15.75" customHeight="1">
      <c r="E435" s="223"/>
    </row>
    <row r="436" spans="5:5" ht="15.75" customHeight="1">
      <c r="E436" s="223"/>
    </row>
    <row r="437" spans="5:5" ht="15.75" customHeight="1">
      <c r="E437" s="223"/>
    </row>
    <row r="438" spans="5:5" ht="15.75" customHeight="1">
      <c r="E438" s="223"/>
    </row>
    <row r="439" spans="5:5" ht="15.75" customHeight="1">
      <c r="E439" s="223"/>
    </row>
    <row r="440" spans="5:5" ht="15.75" customHeight="1">
      <c r="E440" s="223"/>
    </row>
    <row r="441" spans="5:5" ht="15.75" customHeight="1">
      <c r="E441" s="223"/>
    </row>
    <row r="442" spans="5:5" ht="15.75" customHeight="1">
      <c r="E442" s="223"/>
    </row>
    <row r="443" spans="5:5" ht="15.75" customHeight="1">
      <c r="E443" s="223"/>
    </row>
    <row r="444" spans="5:5" ht="15.75" customHeight="1">
      <c r="E444" s="223"/>
    </row>
    <row r="445" spans="5:5" ht="15.75" customHeight="1">
      <c r="E445" s="223"/>
    </row>
    <row r="446" spans="5:5" ht="15.75" customHeight="1">
      <c r="E446" s="223"/>
    </row>
    <row r="447" spans="5:5" ht="15.75" customHeight="1">
      <c r="E447" s="223"/>
    </row>
    <row r="448" spans="5:5" ht="15.75" customHeight="1">
      <c r="E448" s="223"/>
    </row>
    <row r="449" spans="5:5" ht="15.75" customHeight="1">
      <c r="E449" s="223"/>
    </row>
    <row r="450" spans="5:5" ht="15.75" customHeight="1">
      <c r="E450" s="223"/>
    </row>
    <row r="451" spans="5:5" ht="15.75" customHeight="1">
      <c r="E451" s="223"/>
    </row>
    <row r="452" spans="5:5" ht="15.75" customHeight="1">
      <c r="E452" s="223"/>
    </row>
    <row r="453" spans="5:5" ht="15.75" customHeight="1">
      <c r="E453" s="223"/>
    </row>
    <row r="454" spans="5:5" ht="15.75" customHeight="1">
      <c r="E454" s="223"/>
    </row>
    <row r="455" spans="5:5" ht="15.75" customHeight="1">
      <c r="E455" s="223"/>
    </row>
    <row r="456" spans="5:5" ht="15.75" customHeight="1">
      <c r="E456" s="223"/>
    </row>
    <row r="457" spans="5:5" ht="15.75" customHeight="1">
      <c r="E457" s="223"/>
    </row>
    <row r="458" spans="5:5" ht="15.75" customHeight="1">
      <c r="E458" s="223"/>
    </row>
    <row r="459" spans="5:5" ht="15.75" customHeight="1">
      <c r="E459" s="223"/>
    </row>
    <row r="460" spans="5:5" ht="15.75" customHeight="1">
      <c r="E460" s="223"/>
    </row>
    <row r="461" spans="5:5" ht="15.75" customHeight="1">
      <c r="E461" s="223"/>
    </row>
    <row r="462" spans="5:5" ht="15.75" customHeight="1">
      <c r="E462" s="223"/>
    </row>
    <row r="463" spans="5:5" ht="15.75" customHeight="1">
      <c r="E463" s="223"/>
    </row>
    <row r="464" spans="5:5" ht="15.75" customHeight="1">
      <c r="E464" s="223"/>
    </row>
    <row r="465" spans="5:5" ht="15.75" customHeight="1">
      <c r="E465" s="223"/>
    </row>
    <row r="466" spans="5:5" ht="15.75" customHeight="1">
      <c r="E466" s="223"/>
    </row>
    <row r="467" spans="5:5" ht="15.75" customHeight="1">
      <c r="E467" s="223"/>
    </row>
    <row r="468" spans="5:5" ht="15.75" customHeight="1">
      <c r="E468" s="223"/>
    </row>
    <row r="469" spans="5:5" ht="15.75" customHeight="1">
      <c r="E469" s="223"/>
    </row>
    <row r="470" spans="5:5" ht="15.75" customHeight="1">
      <c r="E470" s="223"/>
    </row>
    <row r="471" spans="5:5" ht="15.75" customHeight="1">
      <c r="E471" s="223"/>
    </row>
    <row r="472" spans="5:5" ht="15.75" customHeight="1">
      <c r="E472" s="223"/>
    </row>
    <row r="473" spans="5:5" ht="15.75" customHeight="1">
      <c r="E473" s="223"/>
    </row>
    <row r="474" spans="5:5" ht="15.75" customHeight="1">
      <c r="E474" s="223"/>
    </row>
    <row r="475" spans="5:5" ht="15.75" customHeight="1">
      <c r="E475" s="223"/>
    </row>
    <row r="476" spans="5:5" ht="15.75" customHeight="1">
      <c r="E476" s="223"/>
    </row>
    <row r="477" spans="5:5" ht="15.75" customHeight="1">
      <c r="E477" s="223"/>
    </row>
    <row r="478" spans="5:5" ht="15.75" customHeight="1">
      <c r="E478" s="223"/>
    </row>
    <row r="479" spans="5:5" ht="15.75" customHeight="1">
      <c r="E479" s="223"/>
    </row>
    <row r="480" spans="5:5" ht="15.75" customHeight="1">
      <c r="E480" s="223"/>
    </row>
    <row r="481" spans="5:5" ht="15.75" customHeight="1">
      <c r="E481" s="223"/>
    </row>
    <row r="482" spans="5:5" ht="15.75" customHeight="1">
      <c r="E482" s="223"/>
    </row>
    <row r="483" spans="5:5" ht="15.75" customHeight="1">
      <c r="E483" s="223"/>
    </row>
    <row r="484" spans="5:5" ht="15.75" customHeight="1">
      <c r="E484" s="223"/>
    </row>
    <row r="485" spans="5:5" ht="15.75" customHeight="1">
      <c r="E485" s="223"/>
    </row>
    <row r="486" spans="5:5" ht="15.75" customHeight="1">
      <c r="E486" s="223"/>
    </row>
    <row r="487" spans="5:5" ht="15.75" customHeight="1">
      <c r="E487" s="223"/>
    </row>
    <row r="488" spans="5:5" ht="15.75" customHeight="1">
      <c r="E488" s="223"/>
    </row>
    <row r="489" spans="5:5" ht="15.75" customHeight="1">
      <c r="E489" s="223"/>
    </row>
    <row r="490" spans="5:5" ht="15.75" customHeight="1">
      <c r="E490" s="223"/>
    </row>
    <row r="491" spans="5:5" ht="15.75" customHeight="1">
      <c r="E491" s="223"/>
    </row>
    <row r="492" spans="5:5" ht="15.75" customHeight="1">
      <c r="E492" s="223"/>
    </row>
    <row r="493" spans="5:5" ht="15.75" customHeight="1">
      <c r="E493" s="223"/>
    </row>
    <row r="494" spans="5:5" ht="15.75" customHeight="1">
      <c r="E494" s="223"/>
    </row>
    <row r="495" spans="5:5" ht="15.75" customHeight="1">
      <c r="E495" s="223"/>
    </row>
    <row r="496" spans="5:5" ht="15.75" customHeight="1">
      <c r="E496" s="223"/>
    </row>
    <row r="497" spans="5:5" ht="15.75" customHeight="1">
      <c r="E497" s="223"/>
    </row>
    <row r="498" spans="5:5" ht="15.75" customHeight="1">
      <c r="E498" s="223"/>
    </row>
    <row r="499" spans="5:5" ht="15.75" customHeight="1">
      <c r="E499" s="223"/>
    </row>
    <row r="500" spans="5:5" ht="15.75" customHeight="1">
      <c r="E500" s="223"/>
    </row>
    <row r="501" spans="5:5" ht="15.75" customHeight="1">
      <c r="E501" s="223"/>
    </row>
    <row r="502" spans="5:5" ht="15.75" customHeight="1">
      <c r="E502" s="223"/>
    </row>
    <row r="503" spans="5:5" ht="15.75" customHeight="1">
      <c r="E503" s="223"/>
    </row>
    <row r="504" spans="5:5" ht="15.75" customHeight="1">
      <c r="E504" s="223"/>
    </row>
    <row r="505" spans="5:5" ht="15.75" customHeight="1">
      <c r="E505" s="223"/>
    </row>
    <row r="506" spans="5:5" ht="15.75" customHeight="1">
      <c r="E506" s="223"/>
    </row>
    <row r="507" spans="5:5" ht="15.75" customHeight="1">
      <c r="E507" s="223"/>
    </row>
    <row r="508" spans="5:5" ht="15.75" customHeight="1">
      <c r="E508" s="223"/>
    </row>
    <row r="509" spans="5:5" ht="15.75" customHeight="1">
      <c r="E509" s="223"/>
    </row>
    <row r="510" spans="5:5" ht="15.75" customHeight="1">
      <c r="E510" s="223"/>
    </row>
    <row r="511" spans="5:5" ht="15.75" customHeight="1">
      <c r="E511" s="223"/>
    </row>
    <row r="512" spans="5:5" ht="15.75" customHeight="1">
      <c r="E512" s="223"/>
    </row>
    <row r="513" spans="5:5" ht="15.75" customHeight="1">
      <c r="E513" s="223"/>
    </row>
    <row r="514" spans="5:5" ht="15.75" customHeight="1">
      <c r="E514" s="223"/>
    </row>
    <row r="515" spans="5:5" ht="15.75" customHeight="1">
      <c r="E515" s="223"/>
    </row>
    <row r="516" spans="5:5" ht="15.75" customHeight="1">
      <c r="E516" s="223"/>
    </row>
    <row r="517" spans="5:5" ht="15.75" customHeight="1">
      <c r="E517" s="223"/>
    </row>
    <row r="518" spans="5:5" ht="15.75" customHeight="1">
      <c r="E518" s="223"/>
    </row>
    <row r="519" spans="5:5" ht="15.75" customHeight="1">
      <c r="E519" s="223"/>
    </row>
    <row r="520" spans="5:5" ht="15.75" customHeight="1">
      <c r="E520" s="223"/>
    </row>
    <row r="521" spans="5:5" ht="15.75" customHeight="1">
      <c r="E521" s="223"/>
    </row>
    <row r="522" spans="5:5" ht="15.75" customHeight="1">
      <c r="E522" s="223"/>
    </row>
    <row r="523" spans="5:5" ht="15.75" customHeight="1">
      <c r="E523" s="223"/>
    </row>
    <row r="524" spans="5:5" ht="15.75" customHeight="1">
      <c r="E524" s="223"/>
    </row>
    <row r="525" spans="5:5" ht="15.75" customHeight="1">
      <c r="E525" s="223"/>
    </row>
    <row r="526" spans="5:5" ht="15.75" customHeight="1">
      <c r="E526" s="223"/>
    </row>
    <row r="527" spans="5:5" ht="15.75" customHeight="1">
      <c r="E527" s="223"/>
    </row>
    <row r="528" spans="5:5" ht="15.75" customHeight="1">
      <c r="E528" s="223"/>
    </row>
    <row r="529" spans="5:5" ht="15.75" customHeight="1">
      <c r="E529" s="223"/>
    </row>
    <row r="530" spans="5:5" ht="15.75" customHeight="1">
      <c r="E530" s="223"/>
    </row>
    <row r="531" spans="5:5" ht="15.75" customHeight="1">
      <c r="E531" s="223"/>
    </row>
    <row r="532" spans="5:5" ht="15.75" customHeight="1">
      <c r="E532" s="223"/>
    </row>
    <row r="533" spans="5:5" ht="15.75" customHeight="1">
      <c r="E533" s="223"/>
    </row>
    <row r="534" spans="5:5" ht="15.75" customHeight="1">
      <c r="E534" s="223"/>
    </row>
    <row r="535" spans="5:5" ht="15.75" customHeight="1">
      <c r="E535" s="223"/>
    </row>
    <row r="536" spans="5:5" ht="15.75" customHeight="1">
      <c r="E536" s="223"/>
    </row>
    <row r="537" spans="5:5" ht="15.75" customHeight="1">
      <c r="E537" s="223"/>
    </row>
    <row r="538" spans="5:5" ht="15.75" customHeight="1">
      <c r="E538" s="223"/>
    </row>
    <row r="539" spans="5:5" ht="15.75" customHeight="1">
      <c r="E539" s="223"/>
    </row>
    <row r="540" spans="5:5" ht="15.75" customHeight="1">
      <c r="E540" s="223"/>
    </row>
    <row r="541" spans="5:5" ht="15.75" customHeight="1">
      <c r="E541" s="223"/>
    </row>
    <row r="542" spans="5:5" ht="15.75" customHeight="1">
      <c r="E542" s="223"/>
    </row>
    <row r="543" spans="5:5" ht="15.75" customHeight="1">
      <c r="E543" s="223"/>
    </row>
    <row r="544" spans="5:5" ht="15.75" customHeight="1">
      <c r="E544" s="223"/>
    </row>
    <row r="545" spans="5:5" ht="15.75" customHeight="1">
      <c r="E545" s="223"/>
    </row>
    <row r="546" spans="5:5" ht="15.75" customHeight="1">
      <c r="E546" s="223"/>
    </row>
    <row r="547" spans="5:5" ht="15.75" customHeight="1">
      <c r="E547" s="223"/>
    </row>
    <row r="548" spans="5:5" ht="15.75" customHeight="1">
      <c r="E548" s="223"/>
    </row>
    <row r="549" spans="5:5" ht="15.75" customHeight="1">
      <c r="E549" s="223"/>
    </row>
    <row r="550" spans="5:5" ht="15.75" customHeight="1">
      <c r="E550" s="223"/>
    </row>
    <row r="551" spans="5:5" ht="15.75" customHeight="1">
      <c r="E551" s="223"/>
    </row>
    <row r="552" spans="5:5" ht="15.75" customHeight="1">
      <c r="E552" s="223"/>
    </row>
    <row r="553" spans="5:5" ht="15.75" customHeight="1">
      <c r="E553" s="223"/>
    </row>
    <row r="554" spans="5:5" ht="15.75" customHeight="1">
      <c r="E554" s="223"/>
    </row>
    <row r="555" spans="5:5" ht="15.75" customHeight="1">
      <c r="E555" s="223"/>
    </row>
    <row r="556" spans="5:5" ht="15.75" customHeight="1">
      <c r="E556" s="223"/>
    </row>
    <row r="557" spans="5:5" ht="15.75" customHeight="1">
      <c r="E557" s="223"/>
    </row>
    <row r="558" spans="5:5" ht="15.75" customHeight="1">
      <c r="E558" s="223"/>
    </row>
    <row r="559" spans="5:5" ht="15.75" customHeight="1">
      <c r="E559" s="223"/>
    </row>
    <row r="560" spans="5:5" ht="15.75" customHeight="1">
      <c r="E560" s="223"/>
    </row>
    <row r="561" spans="5:5" ht="15.75" customHeight="1">
      <c r="E561" s="223"/>
    </row>
    <row r="562" spans="5:5" ht="15.75" customHeight="1">
      <c r="E562" s="223"/>
    </row>
    <row r="563" spans="5:5" ht="15.75" customHeight="1">
      <c r="E563" s="223"/>
    </row>
    <row r="564" spans="5:5" ht="15.75" customHeight="1">
      <c r="E564" s="223"/>
    </row>
    <row r="565" spans="5:5" ht="15.75" customHeight="1">
      <c r="E565" s="223"/>
    </row>
    <row r="566" spans="5:5" ht="15.75" customHeight="1">
      <c r="E566" s="223"/>
    </row>
    <row r="567" spans="5:5" ht="15.75" customHeight="1">
      <c r="E567" s="223"/>
    </row>
    <row r="568" spans="5:5" ht="15.75" customHeight="1">
      <c r="E568" s="223"/>
    </row>
    <row r="569" spans="5:5" ht="15.75" customHeight="1">
      <c r="E569" s="223"/>
    </row>
    <row r="570" spans="5:5" ht="15.75" customHeight="1">
      <c r="E570" s="223"/>
    </row>
    <row r="571" spans="5:5" ht="15.75" customHeight="1">
      <c r="E571" s="223"/>
    </row>
    <row r="572" spans="5:5" ht="15.75" customHeight="1">
      <c r="E572" s="223"/>
    </row>
    <row r="573" spans="5:5" ht="15.75" customHeight="1">
      <c r="E573" s="223"/>
    </row>
    <row r="574" spans="5:5" ht="15.75" customHeight="1">
      <c r="E574" s="223"/>
    </row>
    <row r="575" spans="5:5" ht="15.75" customHeight="1">
      <c r="E575" s="223"/>
    </row>
    <row r="576" spans="5:5" ht="15.75" customHeight="1">
      <c r="E576" s="223"/>
    </row>
    <row r="577" spans="5:5" ht="15.75" customHeight="1">
      <c r="E577" s="223"/>
    </row>
    <row r="578" spans="5:5" ht="15.75" customHeight="1">
      <c r="E578" s="223"/>
    </row>
    <row r="579" spans="5:5" ht="15.75" customHeight="1">
      <c r="E579" s="223"/>
    </row>
    <row r="580" spans="5:5" ht="15.75" customHeight="1">
      <c r="E580" s="223"/>
    </row>
    <row r="581" spans="5:5" ht="15.75" customHeight="1">
      <c r="E581" s="223"/>
    </row>
    <row r="582" spans="5:5" ht="15.75" customHeight="1">
      <c r="E582" s="223"/>
    </row>
    <row r="583" spans="5:5" ht="15.75" customHeight="1">
      <c r="E583" s="223"/>
    </row>
    <row r="584" spans="5:5" ht="15.75" customHeight="1">
      <c r="E584" s="223"/>
    </row>
    <row r="585" spans="5:5" ht="15.75" customHeight="1">
      <c r="E585" s="223"/>
    </row>
    <row r="586" spans="5:5" ht="15.75" customHeight="1">
      <c r="E586" s="223"/>
    </row>
    <row r="587" spans="5:5" ht="15.75" customHeight="1">
      <c r="E587" s="223"/>
    </row>
    <row r="588" spans="5:5" ht="15.75" customHeight="1">
      <c r="E588" s="223"/>
    </row>
    <row r="589" spans="5:5" ht="15.75" customHeight="1">
      <c r="E589" s="223"/>
    </row>
    <row r="590" spans="5:5" ht="15.75" customHeight="1">
      <c r="E590" s="223"/>
    </row>
    <row r="591" spans="5:5" ht="15.75" customHeight="1">
      <c r="E591" s="223"/>
    </row>
    <row r="592" spans="5:5" ht="15.75" customHeight="1">
      <c r="E592" s="223"/>
    </row>
    <row r="593" spans="5:5" ht="15.75" customHeight="1">
      <c r="E593" s="223"/>
    </row>
    <row r="594" spans="5:5" ht="15.75" customHeight="1">
      <c r="E594" s="223"/>
    </row>
    <row r="595" spans="5:5" ht="15.75" customHeight="1">
      <c r="E595" s="223"/>
    </row>
    <row r="596" spans="5:5" ht="15.75" customHeight="1">
      <c r="E596" s="223"/>
    </row>
    <row r="597" spans="5:5" ht="15.75" customHeight="1">
      <c r="E597" s="223"/>
    </row>
    <row r="598" spans="5:5" ht="15.75" customHeight="1">
      <c r="E598" s="223"/>
    </row>
    <row r="599" spans="5:5" ht="15.75" customHeight="1">
      <c r="E599" s="223"/>
    </row>
    <row r="600" spans="5:5" ht="15.75" customHeight="1">
      <c r="E600" s="223"/>
    </row>
    <row r="601" spans="5:5" ht="15.75" customHeight="1">
      <c r="E601" s="223"/>
    </row>
    <row r="602" spans="5:5" ht="15.75" customHeight="1">
      <c r="E602" s="223"/>
    </row>
    <row r="603" spans="5:5" ht="15.75" customHeight="1">
      <c r="E603" s="223"/>
    </row>
    <row r="604" spans="5:5" ht="15.75" customHeight="1">
      <c r="E604" s="223"/>
    </row>
    <row r="605" spans="5:5" ht="15.75" customHeight="1">
      <c r="E605" s="223"/>
    </row>
    <row r="606" spans="5:5" ht="15.75" customHeight="1">
      <c r="E606" s="223"/>
    </row>
    <row r="607" spans="5:5" ht="15.75" customHeight="1">
      <c r="E607" s="223"/>
    </row>
    <row r="608" spans="5:5" ht="15.75" customHeight="1">
      <c r="E608" s="223"/>
    </row>
    <row r="609" spans="5:5" ht="15.75" customHeight="1">
      <c r="E609" s="223"/>
    </row>
    <row r="610" spans="5:5" ht="15.75" customHeight="1">
      <c r="E610" s="223"/>
    </row>
    <row r="611" spans="5:5" ht="15.75" customHeight="1">
      <c r="E611" s="223"/>
    </row>
    <row r="612" spans="5:5" ht="15.75" customHeight="1">
      <c r="E612" s="223"/>
    </row>
    <row r="613" spans="5:5" ht="15.75" customHeight="1">
      <c r="E613" s="223"/>
    </row>
    <row r="614" spans="5:5" ht="15.75" customHeight="1">
      <c r="E614" s="223"/>
    </row>
    <row r="615" spans="5:5" ht="15.75" customHeight="1">
      <c r="E615" s="223"/>
    </row>
    <row r="616" spans="5:5" ht="15.75" customHeight="1">
      <c r="E616" s="223"/>
    </row>
    <row r="617" spans="5:5" ht="15.75" customHeight="1">
      <c r="E617" s="223"/>
    </row>
    <row r="618" spans="5:5" ht="15.75" customHeight="1">
      <c r="E618" s="223"/>
    </row>
    <row r="619" spans="5:5" ht="15.75" customHeight="1">
      <c r="E619" s="223"/>
    </row>
    <row r="620" spans="5:5" ht="15.75" customHeight="1">
      <c r="E620" s="223"/>
    </row>
    <row r="621" spans="5:5" ht="15.75" customHeight="1">
      <c r="E621" s="223"/>
    </row>
    <row r="622" spans="5:5" ht="15.75" customHeight="1">
      <c r="E622" s="223"/>
    </row>
    <row r="623" spans="5:5" ht="15.75" customHeight="1">
      <c r="E623" s="223"/>
    </row>
    <row r="624" spans="5:5" ht="15.75" customHeight="1">
      <c r="E624" s="223"/>
    </row>
    <row r="625" spans="5:5" ht="15.75" customHeight="1">
      <c r="E625" s="223"/>
    </row>
    <row r="626" spans="5:5" ht="15.75" customHeight="1">
      <c r="E626" s="223"/>
    </row>
    <row r="627" spans="5:5" ht="15.75" customHeight="1">
      <c r="E627" s="223"/>
    </row>
    <row r="628" spans="5:5" ht="15.75" customHeight="1">
      <c r="E628" s="223"/>
    </row>
    <row r="629" spans="5:5" ht="15.75" customHeight="1">
      <c r="E629" s="223"/>
    </row>
    <row r="630" spans="5:5" ht="15.75" customHeight="1">
      <c r="E630" s="223"/>
    </row>
    <row r="631" spans="5:5" ht="15.75" customHeight="1">
      <c r="E631" s="223"/>
    </row>
    <row r="632" spans="5:5" ht="15.75" customHeight="1">
      <c r="E632" s="223"/>
    </row>
    <row r="633" spans="5:5" ht="15.75" customHeight="1">
      <c r="E633" s="223"/>
    </row>
    <row r="634" spans="5:5" ht="15.75" customHeight="1">
      <c r="E634" s="223"/>
    </row>
    <row r="635" spans="5:5" ht="15.75" customHeight="1">
      <c r="E635" s="223"/>
    </row>
    <row r="636" spans="5:5" ht="15.75" customHeight="1">
      <c r="E636" s="223"/>
    </row>
    <row r="637" spans="5:5" ht="15.75" customHeight="1">
      <c r="E637" s="223"/>
    </row>
    <row r="638" spans="5:5" ht="15.75" customHeight="1">
      <c r="E638" s="223"/>
    </row>
    <row r="639" spans="5:5" ht="15.75" customHeight="1">
      <c r="E639" s="223"/>
    </row>
    <row r="640" spans="5:5" ht="15.75" customHeight="1">
      <c r="E640" s="223"/>
    </row>
    <row r="641" spans="5:5" ht="15.75" customHeight="1">
      <c r="E641" s="223"/>
    </row>
    <row r="642" spans="5:5" ht="15.75" customHeight="1">
      <c r="E642" s="223"/>
    </row>
    <row r="643" spans="5:5" ht="15.75" customHeight="1">
      <c r="E643" s="223"/>
    </row>
    <row r="644" spans="5:5" ht="15.75" customHeight="1">
      <c r="E644" s="223"/>
    </row>
    <row r="645" spans="5:5" ht="15.75" customHeight="1">
      <c r="E645" s="223"/>
    </row>
    <row r="646" spans="5:5" ht="15.75" customHeight="1">
      <c r="E646" s="223"/>
    </row>
    <row r="647" spans="5:5" ht="15.75" customHeight="1">
      <c r="E647" s="223"/>
    </row>
    <row r="648" spans="5:5" ht="15.75" customHeight="1">
      <c r="E648" s="223"/>
    </row>
    <row r="649" spans="5:5" ht="15.75" customHeight="1">
      <c r="E649" s="223"/>
    </row>
    <row r="650" spans="5:5" ht="15.75" customHeight="1">
      <c r="E650" s="223"/>
    </row>
    <row r="651" spans="5:5" ht="15.75" customHeight="1">
      <c r="E651" s="223"/>
    </row>
    <row r="652" spans="5:5" ht="15.75" customHeight="1">
      <c r="E652" s="223"/>
    </row>
    <row r="653" spans="5:5" ht="15.75" customHeight="1">
      <c r="E653" s="223"/>
    </row>
    <row r="654" spans="5:5" ht="15.75" customHeight="1">
      <c r="E654" s="223"/>
    </row>
    <row r="655" spans="5:5" ht="15.75" customHeight="1">
      <c r="E655" s="223"/>
    </row>
    <row r="656" spans="5:5" ht="15.75" customHeight="1">
      <c r="E656" s="223"/>
    </row>
    <row r="657" spans="5:5" ht="15.75" customHeight="1">
      <c r="E657" s="223"/>
    </row>
    <row r="658" spans="5:5" ht="15.75" customHeight="1">
      <c r="E658" s="223"/>
    </row>
    <row r="659" spans="5:5" ht="15.75" customHeight="1">
      <c r="E659" s="223"/>
    </row>
    <row r="660" spans="5:5" ht="15.75" customHeight="1">
      <c r="E660" s="223"/>
    </row>
    <row r="661" spans="5:5" ht="15.75" customHeight="1">
      <c r="E661" s="223"/>
    </row>
    <row r="662" spans="5:5" ht="15.75" customHeight="1">
      <c r="E662" s="223"/>
    </row>
    <row r="663" spans="5:5" ht="15.75" customHeight="1">
      <c r="E663" s="223"/>
    </row>
    <row r="664" spans="5:5" ht="15.75" customHeight="1">
      <c r="E664" s="223"/>
    </row>
    <row r="665" spans="5:5" ht="15.75" customHeight="1">
      <c r="E665" s="223"/>
    </row>
    <row r="666" spans="5:5" ht="15.75" customHeight="1">
      <c r="E666" s="223"/>
    </row>
    <row r="667" spans="5:5" ht="15.75" customHeight="1">
      <c r="E667" s="223"/>
    </row>
    <row r="668" spans="5:5" ht="15.75" customHeight="1">
      <c r="E668" s="223"/>
    </row>
    <row r="669" spans="5:5" ht="15.75" customHeight="1">
      <c r="E669" s="223"/>
    </row>
    <row r="670" spans="5:5" ht="15.75" customHeight="1">
      <c r="E670" s="223"/>
    </row>
    <row r="671" spans="5:5" ht="15.75" customHeight="1">
      <c r="E671" s="223"/>
    </row>
    <row r="672" spans="5:5" ht="15.75" customHeight="1">
      <c r="E672" s="223"/>
    </row>
    <row r="673" spans="5:5" ht="15.75" customHeight="1">
      <c r="E673" s="223"/>
    </row>
    <row r="674" spans="5:5" ht="15.75" customHeight="1">
      <c r="E674" s="223"/>
    </row>
    <row r="675" spans="5:5" ht="15.75" customHeight="1">
      <c r="E675" s="223"/>
    </row>
    <row r="676" spans="5:5" ht="15.75" customHeight="1">
      <c r="E676" s="223"/>
    </row>
    <row r="677" spans="5:5" ht="15.75" customHeight="1">
      <c r="E677" s="223"/>
    </row>
    <row r="678" spans="5:5" ht="15.75" customHeight="1">
      <c r="E678" s="223"/>
    </row>
    <row r="679" spans="5:5" ht="15.75" customHeight="1">
      <c r="E679" s="223"/>
    </row>
    <row r="680" spans="5:5" ht="15.75" customHeight="1">
      <c r="E680" s="223"/>
    </row>
    <row r="681" spans="5:5" ht="15.75" customHeight="1">
      <c r="E681" s="223"/>
    </row>
    <row r="682" spans="5:5" ht="15.75" customHeight="1">
      <c r="E682" s="223"/>
    </row>
    <row r="683" spans="5:5" ht="15.75" customHeight="1">
      <c r="E683" s="223"/>
    </row>
    <row r="684" spans="5:5" ht="15.75" customHeight="1">
      <c r="E684" s="223"/>
    </row>
    <row r="685" spans="5:5" ht="15.75" customHeight="1">
      <c r="E685" s="223"/>
    </row>
    <row r="686" spans="5:5" ht="15.75" customHeight="1">
      <c r="E686" s="223"/>
    </row>
    <row r="687" spans="5:5" ht="15.75" customHeight="1">
      <c r="E687" s="223"/>
    </row>
    <row r="688" spans="5:5" ht="15.75" customHeight="1">
      <c r="E688" s="223"/>
    </row>
    <row r="689" spans="5:5" ht="15.75" customHeight="1">
      <c r="E689" s="223"/>
    </row>
    <row r="690" spans="5:5" ht="15.75" customHeight="1">
      <c r="E690" s="223"/>
    </row>
    <row r="691" spans="5:5" ht="15.75" customHeight="1">
      <c r="E691" s="223"/>
    </row>
    <row r="692" spans="5:5" ht="15.75" customHeight="1">
      <c r="E692" s="223"/>
    </row>
    <row r="693" spans="5:5" ht="15.75" customHeight="1">
      <c r="E693" s="223"/>
    </row>
    <row r="694" spans="5:5" ht="15.75" customHeight="1">
      <c r="E694" s="223"/>
    </row>
    <row r="695" spans="5:5" ht="15.75" customHeight="1">
      <c r="E695" s="223"/>
    </row>
    <row r="696" spans="5:5" ht="15.75" customHeight="1">
      <c r="E696" s="223"/>
    </row>
    <row r="697" spans="5:5" ht="15.75" customHeight="1">
      <c r="E697" s="223"/>
    </row>
    <row r="698" spans="5:5" ht="15.75" customHeight="1">
      <c r="E698" s="223"/>
    </row>
    <row r="699" spans="5:5" ht="15.75" customHeight="1">
      <c r="E699" s="223"/>
    </row>
    <row r="700" spans="5:5" ht="15.75" customHeight="1">
      <c r="E700" s="223"/>
    </row>
    <row r="701" spans="5:5" ht="15.75" customHeight="1">
      <c r="E701" s="223"/>
    </row>
    <row r="702" spans="5:5" ht="15.75" customHeight="1">
      <c r="E702" s="223"/>
    </row>
    <row r="703" spans="5:5" ht="15.75" customHeight="1">
      <c r="E703" s="223"/>
    </row>
    <row r="704" spans="5:5" ht="15.75" customHeight="1">
      <c r="E704" s="223"/>
    </row>
    <row r="705" spans="5:5" ht="15.75" customHeight="1">
      <c r="E705" s="223"/>
    </row>
    <row r="706" spans="5:5" ht="15.75" customHeight="1">
      <c r="E706" s="223"/>
    </row>
    <row r="707" spans="5:5" ht="15.75" customHeight="1">
      <c r="E707" s="223"/>
    </row>
    <row r="708" spans="5:5" ht="15.75" customHeight="1">
      <c r="E708" s="223"/>
    </row>
    <row r="709" spans="5:5" ht="15.75" customHeight="1">
      <c r="E709" s="223"/>
    </row>
    <row r="710" spans="5:5" ht="15.75" customHeight="1">
      <c r="E710" s="223"/>
    </row>
    <row r="711" spans="5:5" ht="15.75" customHeight="1">
      <c r="E711" s="223"/>
    </row>
    <row r="712" spans="5:5" ht="15.75" customHeight="1">
      <c r="E712" s="223"/>
    </row>
    <row r="713" spans="5:5" ht="15.75" customHeight="1">
      <c r="E713" s="223"/>
    </row>
    <row r="714" spans="5:5" ht="15.75" customHeight="1">
      <c r="E714" s="223"/>
    </row>
    <row r="715" spans="5:5" ht="15.75" customHeight="1">
      <c r="E715" s="223"/>
    </row>
    <row r="716" spans="5:5" ht="15.75" customHeight="1">
      <c r="E716" s="223"/>
    </row>
    <row r="717" spans="5:5" ht="15.75" customHeight="1">
      <c r="E717" s="223"/>
    </row>
    <row r="718" spans="5:5" ht="15.75" customHeight="1">
      <c r="E718" s="223"/>
    </row>
    <row r="719" spans="5:5" ht="15.75" customHeight="1">
      <c r="E719" s="223"/>
    </row>
    <row r="720" spans="5:5" ht="15.75" customHeight="1">
      <c r="E720" s="223"/>
    </row>
    <row r="721" spans="5:5" ht="15.75" customHeight="1">
      <c r="E721" s="223"/>
    </row>
    <row r="722" spans="5:5" ht="15.75" customHeight="1">
      <c r="E722" s="223"/>
    </row>
    <row r="723" spans="5:5" ht="15.75" customHeight="1">
      <c r="E723" s="223"/>
    </row>
    <row r="724" spans="5:5" ht="15.75" customHeight="1">
      <c r="E724" s="223"/>
    </row>
    <row r="725" spans="5:5" ht="15.75" customHeight="1">
      <c r="E725" s="223"/>
    </row>
    <row r="726" spans="5:5" ht="15.75" customHeight="1">
      <c r="E726" s="223"/>
    </row>
    <row r="727" spans="5:5" ht="15.75" customHeight="1">
      <c r="E727" s="223"/>
    </row>
    <row r="728" spans="5:5" ht="15.75" customHeight="1">
      <c r="E728" s="223"/>
    </row>
    <row r="729" spans="5:5" ht="15.75" customHeight="1">
      <c r="E729" s="223"/>
    </row>
    <row r="730" spans="5:5" ht="15.75" customHeight="1">
      <c r="E730" s="223"/>
    </row>
    <row r="731" spans="5:5" ht="15.75" customHeight="1">
      <c r="E731" s="223"/>
    </row>
    <row r="732" spans="5:5" ht="15.75" customHeight="1">
      <c r="E732" s="223"/>
    </row>
    <row r="733" spans="5:5" ht="15.75" customHeight="1">
      <c r="E733" s="223"/>
    </row>
    <row r="734" spans="5:5" ht="15.75" customHeight="1">
      <c r="E734" s="223"/>
    </row>
    <row r="735" spans="5:5" ht="15.75" customHeight="1">
      <c r="E735" s="223"/>
    </row>
    <row r="736" spans="5:5" ht="15.75" customHeight="1">
      <c r="E736" s="223"/>
    </row>
    <row r="737" spans="5:5" ht="15.75" customHeight="1">
      <c r="E737" s="223"/>
    </row>
    <row r="738" spans="5:5" ht="15.75" customHeight="1">
      <c r="E738" s="223"/>
    </row>
    <row r="739" spans="5:5" ht="15.75" customHeight="1">
      <c r="E739" s="223"/>
    </row>
    <row r="740" spans="5:5" ht="15.75" customHeight="1">
      <c r="E740" s="223"/>
    </row>
    <row r="741" spans="5:5" ht="15.75" customHeight="1">
      <c r="E741" s="223"/>
    </row>
    <row r="742" spans="5:5" ht="15.75" customHeight="1">
      <c r="E742" s="223"/>
    </row>
    <row r="743" spans="5:5" ht="15.75" customHeight="1">
      <c r="E743" s="223"/>
    </row>
    <row r="744" spans="5:5" ht="15.75" customHeight="1">
      <c r="E744" s="223"/>
    </row>
    <row r="745" spans="5:5" ht="15.75" customHeight="1">
      <c r="E745" s="223"/>
    </row>
    <row r="746" spans="5:5" ht="15.75" customHeight="1">
      <c r="E746" s="223"/>
    </row>
    <row r="747" spans="5:5" ht="15.75" customHeight="1">
      <c r="E747" s="223"/>
    </row>
    <row r="748" spans="5:5" ht="15.75" customHeight="1">
      <c r="E748" s="223"/>
    </row>
    <row r="749" spans="5:5" ht="15.75" customHeight="1">
      <c r="E749" s="223"/>
    </row>
    <row r="750" spans="5:5" ht="15.75" customHeight="1">
      <c r="E750" s="223"/>
    </row>
    <row r="751" spans="5:5" ht="15.75" customHeight="1">
      <c r="E751" s="223"/>
    </row>
    <row r="752" spans="5:5" ht="15.75" customHeight="1">
      <c r="E752" s="223"/>
    </row>
    <row r="753" spans="5:5" ht="15.75" customHeight="1">
      <c r="E753" s="223"/>
    </row>
    <row r="754" spans="5:5" ht="15.75" customHeight="1">
      <c r="E754" s="223"/>
    </row>
    <row r="755" spans="5:5" ht="15.75" customHeight="1">
      <c r="E755" s="223"/>
    </row>
    <row r="756" spans="5:5" ht="15.75" customHeight="1">
      <c r="E756" s="223"/>
    </row>
    <row r="757" spans="5:5" ht="15.75" customHeight="1">
      <c r="E757" s="223"/>
    </row>
    <row r="758" spans="5:5" ht="15.75" customHeight="1">
      <c r="E758" s="223"/>
    </row>
    <row r="759" spans="5:5" ht="15.75" customHeight="1">
      <c r="E759" s="223"/>
    </row>
    <row r="760" spans="5:5" ht="15.75" customHeight="1">
      <c r="E760" s="223"/>
    </row>
    <row r="761" spans="5:5" ht="15.75" customHeight="1">
      <c r="E761" s="223"/>
    </row>
    <row r="762" spans="5:5" ht="15.75" customHeight="1">
      <c r="E762" s="223"/>
    </row>
    <row r="763" spans="5:5" ht="15.75" customHeight="1">
      <c r="E763" s="223"/>
    </row>
    <row r="764" spans="5:5" ht="15.75" customHeight="1">
      <c r="E764" s="223"/>
    </row>
    <row r="765" spans="5:5" ht="15.75" customHeight="1">
      <c r="E765" s="223"/>
    </row>
    <row r="766" spans="5:5" ht="15.75" customHeight="1">
      <c r="E766" s="223"/>
    </row>
    <row r="767" spans="5:5" ht="15.75" customHeight="1">
      <c r="E767" s="223"/>
    </row>
    <row r="768" spans="5:5" ht="15.75" customHeight="1">
      <c r="E768" s="223"/>
    </row>
    <row r="769" spans="5:5" ht="15.75" customHeight="1">
      <c r="E769" s="223"/>
    </row>
    <row r="770" spans="5:5" ht="15.75" customHeight="1">
      <c r="E770" s="223"/>
    </row>
    <row r="771" spans="5:5" ht="15.75" customHeight="1">
      <c r="E771" s="223"/>
    </row>
    <row r="772" spans="5:5" ht="15.75" customHeight="1">
      <c r="E772" s="223"/>
    </row>
    <row r="773" spans="5:5" ht="15.75" customHeight="1">
      <c r="E773" s="223"/>
    </row>
    <row r="774" spans="5:5" ht="15.75" customHeight="1">
      <c r="E774" s="223"/>
    </row>
    <row r="775" spans="5:5" ht="15.75" customHeight="1">
      <c r="E775" s="223"/>
    </row>
    <row r="776" spans="5:5" ht="15.75" customHeight="1">
      <c r="E776" s="223"/>
    </row>
    <row r="777" spans="5:5" ht="15.75" customHeight="1">
      <c r="E777" s="223"/>
    </row>
    <row r="778" spans="5:5" ht="15.75" customHeight="1">
      <c r="E778" s="223"/>
    </row>
    <row r="779" spans="5:5" ht="15.75" customHeight="1">
      <c r="E779" s="223"/>
    </row>
    <row r="780" spans="5:5" ht="15.75" customHeight="1">
      <c r="E780" s="223"/>
    </row>
    <row r="781" spans="5:5" ht="15.75" customHeight="1">
      <c r="E781" s="223"/>
    </row>
    <row r="782" spans="5:5" ht="15.75" customHeight="1">
      <c r="E782" s="223"/>
    </row>
    <row r="783" spans="5:5" ht="15.75" customHeight="1">
      <c r="E783" s="223"/>
    </row>
    <row r="784" spans="5:5" ht="15.75" customHeight="1">
      <c r="E784" s="223"/>
    </row>
    <row r="785" spans="5:5" ht="15.75" customHeight="1">
      <c r="E785" s="223"/>
    </row>
    <row r="786" spans="5:5" ht="15.75" customHeight="1">
      <c r="E786" s="223"/>
    </row>
    <row r="787" spans="5:5" ht="15.75" customHeight="1">
      <c r="E787" s="223"/>
    </row>
    <row r="788" spans="5:5" ht="15.75" customHeight="1">
      <c r="E788" s="223"/>
    </row>
    <row r="789" spans="5:5" ht="15.75" customHeight="1">
      <c r="E789" s="223"/>
    </row>
    <row r="790" spans="5:5" ht="15.75" customHeight="1">
      <c r="E790" s="223"/>
    </row>
    <row r="791" spans="5:5" ht="15.75" customHeight="1">
      <c r="E791" s="223"/>
    </row>
    <row r="792" spans="5:5" ht="15.75" customHeight="1">
      <c r="E792" s="223"/>
    </row>
    <row r="793" spans="5:5" ht="15.75" customHeight="1">
      <c r="E793" s="223"/>
    </row>
    <row r="794" spans="5:5" ht="15.75" customHeight="1">
      <c r="E794" s="223"/>
    </row>
    <row r="795" spans="5:5" ht="15.75" customHeight="1">
      <c r="E795" s="223"/>
    </row>
    <row r="796" spans="5:5" ht="15.75" customHeight="1">
      <c r="E796" s="223"/>
    </row>
    <row r="797" spans="5:5" ht="15.75" customHeight="1">
      <c r="E797" s="223"/>
    </row>
    <row r="798" spans="5:5" ht="15.75" customHeight="1">
      <c r="E798" s="223"/>
    </row>
    <row r="799" spans="5:5" ht="15.75" customHeight="1">
      <c r="E799" s="223"/>
    </row>
    <row r="800" spans="5:5" ht="15.75" customHeight="1">
      <c r="E800" s="223"/>
    </row>
    <row r="801" spans="5:5" ht="15.75" customHeight="1">
      <c r="E801" s="223"/>
    </row>
    <row r="802" spans="5:5" ht="15.75" customHeight="1">
      <c r="E802" s="223"/>
    </row>
    <row r="803" spans="5:5" ht="15.75" customHeight="1">
      <c r="E803" s="223"/>
    </row>
    <row r="804" spans="5:5" ht="15.75" customHeight="1">
      <c r="E804" s="223"/>
    </row>
    <row r="805" spans="5:5" ht="15.75" customHeight="1">
      <c r="E805" s="223"/>
    </row>
    <row r="806" spans="5:5" ht="15.75" customHeight="1">
      <c r="E806" s="223"/>
    </row>
    <row r="807" spans="5:5" ht="15.75" customHeight="1">
      <c r="E807" s="223"/>
    </row>
    <row r="808" spans="5:5" ht="15.75" customHeight="1">
      <c r="E808" s="223"/>
    </row>
    <row r="809" spans="5:5" ht="15.75" customHeight="1">
      <c r="E809" s="223"/>
    </row>
    <row r="810" spans="5:5" ht="15.75" customHeight="1">
      <c r="E810" s="223"/>
    </row>
    <row r="811" spans="5:5" ht="15.75" customHeight="1">
      <c r="E811" s="223"/>
    </row>
    <row r="812" spans="5:5" ht="15.75" customHeight="1">
      <c r="E812" s="223"/>
    </row>
    <row r="813" spans="5:5" ht="15.75" customHeight="1">
      <c r="E813" s="223"/>
    </row>
    <row r="814" spans="5:5" ht="15.75" customHeight="1">
      <c r="E814" s="223"/>
    </row>
    <row r="815" spans="5:5" ht="15.75" customHeight="1">
      <c r="E815" s="223"/>
    </row>
    <row r="816" spans="5:5" ht="15.75" customHeight="1">
      <c r="E816" s="223"/>
    </row>
    <row r="817" spans="5:5" ht="15.75" customHeight="1">
      <c r="E817" s="223"/>
    </row>
    <row r="818" spans="5:5" ht="15.75" customHeight="1">
      <c r="E818" s="223"/>
    </row>
    <row r="819" spans="5:5" ht="15.75" customHeight="1">
      <c r="E819" s="223"/>
    </row>
    <row r="820" spans="5:5" ht="15.75" customHeight="1">
      <c r="E820" s="223"/>
    </row>
    <row r="821" spans="5:5" ht="15.75" customHeight="1">
      <c r="E821" s="223"/>
    </row>
    <row r="822" spans="5:5" ht="15.75" customHeight="1">
      <c r="E822" s="223"/>
    </row>
    <row r="823" spans="5:5" ht="15.75" customHeight="1">
      <c r="E823" s="223"/>
    </row>
    <row r="824" spans="5:5" ht="15.75" customHeight="1">
      <c r="E824" s="223"/>
    </row>
    <row r="825" spans="5:5" ht="15.75" customHeight="1">
      <c r="E825" s="223"/>
    </row>
    <row r="826" spans="5:5" ht="15.75" customHeight="1">
      <c r="E826" s="223"/>
    </row>
    <row r="827" spans="5:5" ht="15.75" customHeight="1">
      <c r="E827" s="223"/>
    </row>
    <row r="828" spans="5:5" ht="15.75" customHeight="1">
      <c r="E828" s="223"/>
    </row>
    <row r="829" spans="5:5" ht="15.75" customHeight="1">
      <c r="E829" s="223"/>
    </row>
    <row r="830" spans="5:5" ht="15.75" customHeight="1">
      <c r="E830" s="223"/>
    </row>
    <row r="831" spans="5:5" ht="15.75" customHeight="1">
      <c r="E831" s="223"/>
    </row>
    <row r="832" spans="5:5" ht="15.75" customHeight="1">
      <c r="E832" s="223"/>
    </row>
    <row r="833" spans="5:5" ht="15.75" customHeight="1">
      <c r="E833" s="223"/>
    </row>
    <row r="834" spans="5:5" ht="15.75" customHeight="1">
      <c r="E834" s="223"/>
    </row>
    <row r="835" spans="5:5" ht="15.75" customHeight="1">
      <c r="E835" s="223"/>
    </row>
    <row r="836" spans="5:5" ht="15.75" customHeight="1">
      <c r="E836" s="223"/>
    </row>
    <row r="837" spans="5:5" ht="15.75" customHeight="1">
      <c r="E837" s="223"/>
    </row>
    <row r="838" spans="5:5" ht="15.75" customHeight="1">
      <c r="E838" s="223"/>
    </row>
    <row r="839" spans="5:5" ht="15.75" customHeight="1">
      <c r="E839" s="223"/>
    </row>
    <row r="840" spans="5:5" ht="15.75" customHeight="1">
      <c r="E840" s="223"/>
    </row>
    <row r="841" spans="5:5" ht="15.75" customHeight="1">
      <c r="E841" s="223"/>
    </row>
    <row r="842" spans="5:5" ht="15.75" customHeight="1">
      <c r="E842" s="223"/>
    </row>
    <row r="843" spans="5:5" ht="15.75" customHeight="1">
      <c r="E843" s="223"/>
    </row>
    <row r="844" spans="5:5" ht="15.75" customHeight="1">
      <c r="E844" s="223"/>
    </row>
    <row r="845" spans="5:5" ht="15.75" customHeight="1">
      <c r="E845" s="223"/>
    </row>
    <row r="846" spans="5:5" ht="15.75" customHeight="1">
      <c r="E846" s="223"/>
    </row>
    <row r="847" spans="5:5" ht="15.75" customHeight="1">
      <c r="E847" s="223"/>
    </row>
    <row r="848" spans="5:5" ht="15.75" customHeight="1">
      <c r="E848" s="223"/>
    </row>
    <row r="849" spans="5:5" ht="15.75" customHeight="1">
      <c r="E849" s="223"/>
    </row>
    <row r="850" spans="5:5" ht="15.75" customHeight="1">
      <c r="E850" s="223"/>
    </row>
    <row r="851" spans="5:5" ht="15.75" customHeight="1">
      <c r="E851" s="223"/>
    </row>
    <row r="852" spans="5:5" ht="15.75" customHeight="1">
      <c r="E852" s="223"/>
    </row>
    <row r="853" spans="5:5" ht="15.75" customHeight="1">
      <c r="E853" s="223"/>
    </row>
    <row r="854" spans="5:5" ht="15.75" customHeight="1">
      <c r="E854" s="223"/>
    </row>
    <row r="855" spans="5:5" ht="15.75" customHeight="1">
      <c r="E855" s="223"/>
    </row>
    <row r="856" spans="5:5" ht="15.75" customHeight="1">
      <c r="E856" s="223"/>
    </row>
    <row r="857" spans="5:5" ht="15.75" customHeight="1">
      <c r="E857" s="223"/>
    </row>
    <row r="858" spans="5:5" ht="15.75" customHeight="1">
      <c r="E858" s="223"/>
    </row>
    <row r="859" spans="5:5" ht="15.75" customHeight="1">
      <c r="E859" s="223"/>
    </row>
    <row r="860" spans="5:5" ht="15.75" customHeight="1">
      <c r="E860" s="223"/>
    </row>
    <row r="861" spans="5:5" ht="15.75" customHeight="1">
      <c r="E861" s="223"/>
    </row>
    <row r="862" spans="5:5" ht="15.75" customHeight="1">
      <c r="E862" s="223"/>
    </row>
    <row r="863" spans="5:5" ht="15.75" customHeight="1">
      <c r="E863" s="223"/>
    </row>
    <row r="864" spans="5:5" ht="15.75" customHeight="1">
      <c r="E864" s="223"/>
    </row>
    <row r="865" spans="5:5" ht="15.75" customHeight="1">
      <c r="E865" s="223"/>
    </row>
    <row r="866" spans="5:5" ht="15.75" customHeight="1">
      <c r="E866" s="223"/>
    </row>
    <row r="867" spans="5:5" ht="15.75" customHeight="1">
      <c r="E867" s="223"/>
    </row>
    <row r="868" spans="5:5" ht="15.75" customHeight="1">
      <c r="E868" s="223"/>
    </row>
    <row r="869" spans="5:5" ht="15.75" customHeight="1">
      <c r="E869" s="223"/>
    </row>
    <row r="870" spans="5:5" ht="15.75" customHeight="1">
      <c r="E870" s="223"/>
    </row>
    <row r="871" spans="5:5" ht="15.75" customHeight="1">
      <c r="E871" s="223"/>
    </row>
    <row r="872" spans="5:5" ht="15.75" customHeight="1">
      <c r="E872" s="223"/>
    </row>
    <row r="873" spans="5:5" ht="15.75" customHeight="1">
      <c r="E873" s="223"/>
    </row>
    <row r="874" spans="5:5" ht="15.75" customHeight="1">
      <c r="E874" s="223"/>
    </row>
    <row r="875" spans="5:5" ht="15.75" customHeight="1">
      <c r="E875" s="223"/>
    </row>
    <row r="876" spans="5:5" ht="15.75" customHeight="1">
      <c r="E876" s="223"/>
    </row>
    <row r="877" spans="5:5" ht="15.75" customHeight="1">
      <c r="E877" s="223"/>
    </row>
    <row r="878" spans="5:5" ht="15.75" customHeight="1">
      <c r="E878" s="223"/>
    </row>
    <row r="879" spans="5:5" ht="15.75" customHeight="1">
      <c r="E879" s="223"/>
    </row>
    <row r="880" spans="5:5" ht="15.75" customHeight="1">
      <c r="E880" s="223"/>
    </row>
    <row r="881" spans="5:5" ht="15.75" customHeight="1">
      <c r="E881" s="223"/>
    </row>
    <row r="882" spans="5:5" ht="15.75" customHeight="1">
      <c r="E882" s="223"/>
    </row>
    <row r="883" spans="5:5" ht="15.75" customHeight="1">
      <c r="E883" s="223"/>
    </row>
    <row r="884" spans="5:5" ht="15.75" customHeight="1">
      <c r="E884" s="223"/>
    </row>
    <row r="885" spans="5:5" ht="15.75" customHeight="1">
      <c r="E885" s="223"/>
    </row>
    <row r="886" spans="5:5" ht="15.75" customHeight="1">
      <c r="E886" s="223"/>
    </row>
    <row r="887" spans="5:5" ht="15.75" customHeight="1">
      <c r="E887" s="223"/>
    </row>
    <row r="888" spans="5:5" ht="15.75" customHeight="1">
      <c r="E888" s="223"/>
    </row>
    <row r="889" spans="5:5" ht="15.75" customHeight="1">
      <c r="E889" s="223"/>
    </row>
    <row r="890" spans="5:5" ht="15.75" customHeight="1">
      <c r="E890" s="223"/>
    </row>
    <row r="891" spans="5:5" ht="15.75" customHeight="1">
      <c r="E891" s="223"/>
    </row>
    <row r="892" spans="5:5" ht="15.75" customHeight="1">
      <c r="E892" s="223"/>
    </row>
    <row r="893" spans="5:5" ht="15.75" customHeight="1">
      <c r="E893" s="223"/>
    </row>
    <row r="894" spans="5:5" ht="15.75" customHeight="1">
      <c r="E894" s="223"/>
    </row>
    <row r="895" spans="5:5" ht="15.75" customHeight="1">
      <c r="E895" s="223"/>
    </row>
    <row r="896" spans="5:5" ht="15.75" customHeight="1">
      <c r="E896" s="223"/>
    </row>
    <row r="897" spans="5:5" ht="15.75" customHeight="1">
      <c r="E897" s="223"/>
    </row>
    <row r="898" spans="5:5" ht="15.75" customHeight="1">
      <c r="E898" s="223"/>
    </row>
    <row r="899" spans="5:5" ht="15.75" customHeight="1">
      <c r="E899" s="223"/>
    </row>
    <row r="900" spans="5:5" ht="15.75" customHeight="1">
      <c r="E900" s="223"/>
    </row>
    <row r="901" spans="5:5" ht="15.75" customHeight="1">
      <c r="E901" s="223"/>
    </row>
    <row r="902" spans="5:5" ht="15.75" customHeight="1">
      <c r="E902" s="223"/>
    </row>
    <row r="903" spans="5:5" ht="15.75" customHeight="1">
      <c r="E903" s="223"/>
    </row>
    <row r="904" spans="5:5" ht="15.75" customHeight="1">
      <c r="E904" s="223"/>
    </row>
    <row r="905" spans="5:5" ht="15.75" customHeight="1">
      <c r="E905" s="223"/>
    </row>
    <row r="906" spans="5:5" ht="15.75" customHeight="1">
      <c r="E906" s="223"/>
    </row>
    <row r="907" spans="5:5" ht="15.75" customHeight="1">
      <c r="E907" s="223"/>
    </row>
    <row r="908" spans="5:5" ht="15.75" customHeight="1">
      <c r="E908" s="223"/>
    </row>
    <row r="909" spans="5:5" ht="15.75" customHeight="1">
      <c r="E909" s="223"/>
    </row>
    <row r="910" spans="5:5" ht="15.75" customHeight="1">
      <c r="E910" s="223"/>
    </row>
    <row r="911" spans="5:5" ht="15.75" customHeight="1">
      <c r="E911" s="223"/>
    </row>
    <row r="912" spans="5:5" ht="15.75" customHeight="1">
      <c r="E912" s="223"/>
    </row>
    <row r="913" spans="5:5" ht="15.75" customHeight="1">
      <c r="E913" s="223"/>
    </row>
    <row r="914" spans="5:5" ht="15.75" customHeight="1">
      <c r="E914" s="223"/>
    </row>
    <row r="915" spans="5:5" ht="15.75" customHeight="1">
      <c r="E915" s="223"/>
    </row>
    <row r="916" spans="5:5" ht="15.75" customHeight="1">
      <c r="E916" s="223"/>
    </row>
    <row r="917" spans="5:5" ht="15.75" customHeight="1">
      <c r="E917" s="223"/>
    </row>
    <row r="918" spans="5:5" ht="15.75" customHeight="1">
      <c r="E918" s="223"/>
    </row>
    <row r="919" spans="5:5" ht="15.75" customHeight="1">
      <c r="E919" s="223"/>
    </row>
    <row r="920" spans="5:5" ht="15.75" customHeight="1">
      <c r="E920" s="223"/>
    </row>
    <row r="921" spans="5:5" ht="15.75" customHeight="1">
      <c r="E921" s="223"/>
    </row>
    <row r="922" spans="5:5" ht="15.75" customHeight="1">
      <c r="E922" s="223"/>
    </row>
    <row r="923" spans="5:5" ht="15.75" customHeight="1">
      <c r="E923" s="223"/>
    </row>
    <row r="924" spans="5:5" ht="15.75" customHeight="1">
      <c r="E924" s="223"/>
    </row>
    <row r="925" spans="5:5" ht="15.75" customHeight="1">
      <c r="E925" s="223"/>
    </row>
    <row r="926" spans="5:5" ht="15.75" customHeight="1">
      <c r="E926" s="223"/>
    </row>
    <row r="927" spans="5:5" ht="15.75" customHeight="1">
      <c r="E927" s="223"/>
    </row>
    <row r="928" spans="5:5" ht="15.75" customHeight="1">
      <c r="E928" s="223"/>
    </row>
    <row r="929" spans="5:5" ht="15.75" customHeight="1">
      <c r="E929" s="223"/>
    </row>
    <row r="930" spans="5:5" ht="15.75" customHeight="1">
      <c r="E930" s="223"/>
    </row>
    <row r="931" spans="5:5" ht="15.75" customHeight="1">
      <c r="E931" s="223"/>
    </row>
    <row r="932" spans="5:5" ht="15.75" customHeight="1">
      <c r="E932" s="223"/>
    </row>
    <row r="933" spans="5:5" ht="15.75" customHeight="1">
      <c r="E933" s="223"/>
    </row>
    <row r="934" spans="5:5" ht="15.75" customHeight="1">
      <c r="E934" s="223"/>
    </row>
    <row r="935" spans="5:5" ht="15.75" customHeight="1">
      <c r="E935" s="223"/>
    </row>
    <row r="936" spans="5:5" ht="15.75" customHeight="1">
      <c r="E936" s="223"/>
    </row>
    <row r="937" spans="5:5" ht="15.75" customHeight="1">
      <c r="E937" s="223"/>
    </row>
    <row r="938" spans="5:5" ht="15.75" customHeight="1">
      <c r="E938" s="223"/>
    </row>
    <row r="939" spans="5:5" ht="15.75" customHeight="1">
      <c r="E939" s="223"/>
    </row>
    <row r="940" spans="5:5" ht="15.75" customHeight="1">
      <c r="E940" s="223"/>
    </row>
    <row r="941" spans="5:5" ht="15.75" customHeight="1">
      <c r="E941" s="223"/>
    </row>
    <row r="942" spans="5:5" ht="15.75" customHeight="1">
      <c r="E942" s="223"/>
    </row>
    <row r="943" spans="5:5" ht="15.75" customHeight="1">
      <c r="E943" s="223"/>
    </row>
    <row r="944" spans="5:5" ht="15.75" customHeight="1">
      <c r="E944" s="223"/>
    </row>
    <row r="945" spans="5:5" ht="15.75" customHeight="1">
      <c r="E945" s="223"/>
    </row>
    <row r="946" spans="5:5" ht="15.75" customHeight="1">
      <c r="E946" s="223"/>
    </row>
    <row r="947" spans="5:5" ht="15.75" customHeight="1">
      <c r="E947" s="223"/>
    </row>
    <row r="948" spans="5:5" ht="15.75" customHeight="1">
      <c r="E948" s="223"/>
    </row>
    <row r="949" spans="5:5" ht="15.75" customHeight="1">
      <c r="E949" s="223"/>
    </row>
    <row r="950" spans="5:5" ht="15.75" customHeight="1">
      <c r="E950" s="223"/>
    </row>
    <row r="951" spans="5:5" ht="15.75" customHeight="1">
      <c r="E951" s="223"/>
    </row>
    <row r="952" spans="5:5" ht="15.75" customHeight="1">
      <c r="E952" s="223"/>
    </row>
    <row r="953" spans="5:5" ht="15.75" customHeight="1">
      <c r="E953" s="223"/>
    </row>
    <row r="954" spans="5:5" ht="15.75" customHeight="1">
      <c r="E954" s="223"/>
    </row>
    <row r="955" spans="5:5" ht="15.75" customHeight="1">
      <c r="E955" s="223"/>
    </row>
    <row r="956" spans="5:5" ht="15.75" customHeight="1">
      <c r="E956" s="223"/>
    </row>
    <row r="957" spans="5:5" ht="15.75" customHeight="1">
      <c r="E957" s="223"/>
    </row>
    <row r="958" spans="5:5" ht="15.75" customHeight="1">
      <c r="E958" s="223"/>
    </row>
    <row r="959" spans="5:5" ht="15.75" customHeight="1">
      <c r="E959" s="223"/>
    </row>
    <row r="960" spans="5:5" ht="15.75" customHeight="1">
      <c r="E960" s="223"/>
    </row>
    <row r="961" spans="5:5" ht="15.75" customHeight="1">
      <c r="E961" s="223"/>
    </row>
    <row r="962" spans="5:5" ht="15.75" customHeight="1">
      <c r="E962" s="223"/>
    </row>
    <row r="963" spans="5:5" ht="15.75" customHeight="1">
      <c r="E963" s="223"/>
    </row>
    <row r="964" spans="5:5" ht="15.75" customHeight="1">
      <c r="E964" s="223"/>
    </row>
    <row r="965" spans="5:5" ht="15.75" customHeight="1">
      <c r="E965" s="223"/>
    </row>
    <row r="966" spans="5:5" ht="15.75" customHeight="1">
      <c r="E966" s="223"/>
    </row>
    <row r="967" spans="5:5" ht="15.75" customHeight="1">
      <c r="E967" s="223"/>
    </row>
    <row r="968" spans="5:5" ht="15.75" customHeight="1">
      <c r="E968" s="223"/>
    </row>
    <row r="969" spans="5:5" ht="15.75" customHeight="1">
      <c r="E969" s="223"/>
    </row>
    <row r="970" spans="5:5" ht="15.75" customHeight="1">
      <c r="E970" s="223"/>
    </row>
    <row r="971" spans="5:5" ht="15.75" customHeight="1">
      <c r="E971" s="223"/>
    </row>
    <row r="972" spans="5:5" ht="15.75" customHeight="1">
      <c r="E972" s="223"/>
    </row>
    <row r="973" spans="5:5" ht="15.75" customHeight="1">
      <c r="E973" s="223"/>
    </row>
    <row r="974" spans="5:5" ht="15.75" customHeight="1">
      <c r="E974" s="223"/>
    </row>
    <row r="975" spans="5:5" ht="15.75" customHeight="1">
      <c r="E975" s="223"/>
    </row>
    <row r="976" spans="5:5" ht="15.75" customHeight="1">
      <c r="E976" s="223"/>
    </row>
    <row r="977" spans="5:5" ht="15.75" customHeight="1">
      <c r="E977" s="223"/>
    </row>
    <row r="978" spans="5:5" ht="15.75" customHeight="1">
      <c r="E978" s="223"/>
    </row>
    <row r="979" spans="5:5" ht="15.75" customHeight="1">
      <c r="E979" s="223"/>
    </row>
    <row r="980" spans="5:5" ht="15.75" customHeight="1">
      <c r="E980" s="223"/>
    </row>
    <row r="981" spans="5:5" ht="15.75" customHeight="1">
      <c r="E981" s="223"/>
    </row>
    <row r="982" spans="5:5" ht="15.75" customHeight="1">
      <c r="E982" s="223"/>
    </row>
    <row r="983" spans="5:5" ht="15.75" customHeight="1">
      <c r="E983" s="223"/>
    </row>
    <row r="984" spans="5:5" ht="15.75" customHeight="1">
      <c r="E984" s="223"/>
    </row>
    <row r="985" spans="5:5" ht="15.75" customHeight="1">
      <c r="E985" s="223"/>
    </row>
    <row r="986" spans="5:5" ht="15.75" customHeight="1">
      <c r="E986" s="223"/>
    </row>
    <row r="987" spans="5:5" ht="15.75" customHeight="1">
      <c r="E987" s="223"/>
    </row>
    <row r="988" spans="5:5" ht="15.75" customHeight="1">
      <c r="E988" s="223"/>
    </row>
    <row r="989" spans="5:5" ht="15.75" customHeight="1">
      <c r="E989" s="223"/>
    </row>
    <row r="990" spans="5:5" ht="15.75" customHeight="1">
      <c r="E990" s="223"/>
    </row>
    <row r="991" spans="5:5" ht="15.75" customHeight="1">
      <c r="E991" s="223"/>
    </row>
    <row r="992" spans="5:5" ht="15.75" customHeight="1">
      <c r="E992" s="223"/>
    </row>
    <row r="993" spans="5:5" ht="15.75" customHeight="1">
      <c r="E993" s="223"/>
    </row>
    <row r="994" spans="5:5" ht="15.75" customHeight="1">
      <c r="E994" s="223"/>
    </row>
    <row r="995" spans="5:5" ht="15.75" customHeight="1">
      <c r="E995" s="223"/>
    </row>
    <row r="996" spans="5:5" ht="15.75" customHeight="1">
      <c r="E996" s="223"/>
    </row>
    <row r="997" spans="5:5" ht="15.75" customHeight="1">
      <c r="E997" s="223"/>
    </row>
    <row r="998" spans="5:5" ht="15.75" customHeight="1">
      <c r="E998" s="223"/>
    </row>
    <row r="999" spans="5:5" ht="15.75" customHeight="1">
      <c r="E999" s="223"/>
    </row>
    <row r="1000" spans="5:5" ht="15.75" customHeight="1">
      <c r="E1000" s="223"/>
    </row>
    <row r="1001" spans="5:5" ht="15.75" customHeight="1">
      <c r="E1001" s="223"/>
    </row>
    <row r="1002" spans="5:5" ht="15.75" customHeight="1">
      <c r="E1002" s="223"/>
    </row>
    <row r="1003" spans="5:5" ht="15.75" customHeight="1">
      <c r="E1003" s="223"/>
    </row>
    <row r="1004" spans="5:5" ht="15.75" customHeight="1">
      <c r="E1004" s="223"/>
    </row>
    <row r="1005" spans="5:5" ht="15.75" customHeight="1">
      <c r="E1005" s="223"/>
    </row>
    <row r="1006" spans="5:5" ht="15.75" customHeight="1">
      <c r="E1006" s="223"/>
    </row>
    <row r="1007" spans="5:5" ht="15.75" customHeight="1">
      <c r="E1007" s="223"/>
    </row>
    <row r="1008" spans="5:5" ht="15.75" customHeight="1">
      <c r="E1008" s="223"/>
    </row>
    <row r="1009" spans="5:5" ht="15.75" customHeight="1">
      <c r="E1009" s="223"/>
    </row>
    <row r="1010" spans="5:5" ht="15.75" customHeight="1">
      <c r="E1010" s="223"/>
    </row>
    <row r="1011" spans="5:5" ht="15.75" customHeight="1">
      <c r="E1011" s="223"/>
    </row>
    <row r="1012" spans="5:5" ht="15.75" customHeight="1">
      <c r="E1012" s="223"/>
    </row>
    <row r="1013" spans="5:5" ht="15.75" customHeight="1">
      <c r="E1013" s="223"/>
    </row>
    <row r="1014" spans="5:5" ht="15.75" customHeight="1">
      <c r="E1014" s="223"/>
    </row>
    <row r="1015" spans="5:5" ht="15.75" customHeight="1">
      <c r="E1015" s="223"/>
    </row>
    <row r="1016" spans="5:5" ht="15.75" customHeight="1">
      <c r="E1016" s="223"/>
    </row>
    <row r="1017" spans="5:5" ht="15.75" customHeight="1">
      <c r="E1017" s="223"/>
    </row>
    <row r="1018" spans="5:5" ht="15.75" customHeight="1">
      <c r="E1018" s="223"/>
    </row>
    <row r="1019" spans="5:5" ht="15.75" customHeight="1">
      <c r="E1019" s="223"/>
    </row>
    <row r="1020" spans="5:5" ht="15.75" customHeight="1">
      <c r="E1020" s="223"/>
    </row>
    <row r="1021" spans="5:5" ht="15.75" customHeight="1">
      <c r="E1021" s="223"/>
    </row>
    <row r="1022" spans="5:5" ht="15.75" customHeight="1">
      <c r="E1022" s="223"/>
    </row>
    <row r="1023" spans="5:5" ht="15.75" customHeight="1">
      <c r="E1023" s="223"/>
    </row>
    <row r="1024" spans="5:5" ht="15.75" customHeight="1">
      <c r="E1024" s="223"/>
    </row>
    <row r="1025" spans="5:5" ht="15.75" customHeight="1">
      <c r="E1025" s="223"/>
    </row>
    <row r="1026" spans="5:5" ht="15.75" customHeight="1">
      <c r="E1026" s="223"/>
    </row>
    <row r="1027" spans="5:5" ht="15.75" customHeight="1">
      <c r="E1027" s="223"/>
    </row>
    <row r="1028" spans="5:5" ht="15.75" customHeight="1">
      <c r="E1028" s="223"/>
    </row>
    <row r="1029" spans="5:5" ht="15.75" customHeight="1">
      <c r="E1029" s="223"/>
    </row>
    <row r="1030" spans="5:5" ht="15.75" customHeight="1">
      <c r="E1030" s="223"/>
    </row>
    <row r="1031" spans="5:5" ht="15.75" customHeight="1">
      <c r="E1031" s="223"/>
    </row>
    <row r="1032" spans="5:5" ht="15.75" customHeight="1">
      <c r="E1032" s="223"/>
    </row>
    <row r="1033" spans="5:5" ht="15" customHeight="1">
      <c r="E1033" s="223"/>
    </row>
    <row r="1034" spans="5:5" ht="15" customHeight="1">
      <c r="E1034" s="223"/>
    </row>
  </sheetData>
  <mergeCells count="54">
    <mergeCell ref="B21:B35"/>
    <mergeCell ref="I21:I22"/>
    <mergeCell ref="H51:I51"/>
    <mergeCell ref="J27:J28"/>
    <mergeCell ref="J12:J13"/>
    <mergeCell ref="C47:D47"/>
    <mergeCell ref="C48:D48"/>
    <mergeCell ref="C49:D49"/>
    <mergeCell ref="C38:G38"/>
    <mergeCell ref="A55:B57"/>
    <mergeCell ref="C55:G55"/>
    <mergeCell ref="C56:G56"/>
    <mergeCell ref="C57:G57"/>
    <mergeCell ref="H55:I55"/>
    <mergeCell ref="H56:I56"/>
    <mergeCell ref="H57:I57"/>
    <mergeCell ref="A1:J1"/>
    <mergeCell ref="A2:J2"/>
    <mergeCell ref="A3:J3"/>
    <mergeCell ref="B8:B20"/>
    <mergeCell ref="I8:I9"/>
    <mergeCell ref="I10:I11"/>
    <mergeCell ref="I17:I18"/>
    <mergeCell ref="I19:I20"/>
    <mergeCell ref="A4:J4"/>
    <mergeCell ref="I6:I7"/>
    <mergeCell ref="K12:K16"/>
    <mergeCell ref="C37:H37"/>
    <mergeCell ref="B41:B50"/>
    <mergeCell ref="H40:I40"/>
    <mergeCell ref="K27:K31"/>
    <mergeCell ref="C36:H36"/>
    <mergeCell ref="I34:I35"/>
    <mergeCell ref="I32:I33"/>
    <mergeCell ref="H38:I38"/>
    <mergeCell ref="I23:I24"/>
    <mergeCell ref="I12:I14"/>
    <mergeCell ref="I15:I16"/>
    <mergeCell ref="I25:I26"/>
    <mergeCell ref="I27:I29"/>
    <mergeCell ref="I30:I31"/>
    <mergeCell ref="A39:J39"/>
    <mergeCell ref="H54:I54"/>
    <mergeCell ref="A52:J52"/>
    <mergeCell ref="C54:G54"/>
    <mergeCell ref="C40:D40"/>
    <mergeCell ref="C41:D41"/>
    <mergeCell ref="C42:D42"/>
    <mergeCell ref="C45:D45"/>
    <mergeCell ref="C46:D46"/>
    <mergeCell ref="H53:I53"/>
    <mergeCell ref="C50:D50"/>
    <mergeCell ref="C51:G51"/>
    <mergeCell ref="C53:G53"/>
  </mergeCells>
  <phoneticPr fontId="6" type="noConversion"/>
  <printOptions horizontalCentered="1" gridLines="1"/>
  <pageMargins left="0.15748031496062992" right="0.15748031496062992" top="7.874015748031496E-2" bottom="7.874015748031496E-2" header="0" footer="0"/>
  <pageSetup paperSize="8" scale="53" pageOrder="overThenDown" orientation="portrait" r:id="rId1"/>
  <headerFooter scaleWithDoc="0" alignWithMargins="0">
    <oddFooter>&amp;L&amp;"標楷體,粗體"&amp;10投標廠商及負責人章：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A411-C755-4DAD-9024-300927350D6D}">
  <dimension ref="A1:AN89"/>
  <sheetViews>
    <sheetView topLeftCell="A46" zoomScaleNormal="100" workbookViewId="0">
      <selection sqref="A1:AH2"/>
    </sheetView>
  </sheetViews>
  <sheetFormatPr defaultRowHeight="15.75"/>
  <cols>
    <col min="1" max="1" width="4.375" style="123" customWidth="1"/>
    <col min="2" max="2" width="0.875" style="123" customWidth="1"/>
    <col min="3" max="3" width="1.625" style="123" customWidth="1"/>
    <col min="4" max="6" width="0.875" style="123" customWidth="1"/>
    <col min="7" max="7" width="1.625" style="123" customWidth="1"/>
    <col min="8" max="8" width="8.25" style="123" customWidth="1"/>
    <col min="9" max="9" width="2.5" style="123" customWidth="1"/>
    <col min="10" max="10" width="3.5" style="123" customWidth="1"/>
    <col min="11" max="12" width="0.875" style="123" customWidth="1"/>
    <col min="13" max="13" width="7" style="123" customWidth="1"/>
    <col min="14" max="14" width="5.125" style="123" customWidth="1"/>
    <col min="15" max="15" width="0.875" style="123" customWidth="1"/>
    <col min="16" max="16" width="1.625" style="123" customWidth="1"/>
    <col min="17" max="17" width="3.5" style="123" customWidth="1"/>
    <col min="18" max="18" width="1.625" style="123" customWidth="1"/>
    <col min="19" max="19" width="2.5" style="123" customWidth="1"/>
    <col min="20" max="20" width="1.625" style="123" customWidth="1"/>
    <col min="21" max="23" width="0.875" style="123" customWidth="1"/>
    <col min="24" max="25" width="4.375" style="123" customWidth="1"/>
    <col min="26" max="27" width="0.875" style="123" customWidth="1"/>
    <col min="28" max="28" width="1.625" style="123" customWidth="1"/>
    <col min="29" max="29" width="6" style="123" customWidth="1"/>
    <col min="30" max="30" width="16.5" style="123" customWidth="1"/>
    <col min="31" max="31" width="0.875" style="123" customWidth="1"/>
    <col min="32" max="32" width="1.625" style="123" customWidth="1"/>
    <col min="33" max="33" width="7.875" style="123" customWidth="1"/>
    <col min="34" max="34" width="1.625" style="123" customWidth="1"/>
    <col min="35" max="35" width="9.5" style="123" customWidth="1"/>
    <col min="36" max="36" width="6" style="123" customWidth="1"/>
    <col min="37" max="16384" width="9" style="123"/>
  </cols>
  <sheetData>
    <row r="1" spans="1:40" ht="15.75" customHeight="1">
      <c r="A1" s="405" t="s">
        <v>167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6"/>
      <c r="AH1" s="406"/>
      <c r="AI1" s="124"/>
      <c r="AJ1" s="124"/>
    </row>
    <row r="2" spans="1:40" ht="15.7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  <c r="AH2" s="407"/>
      <c r="AI2" s="124"/>
      <c r="AJ2" s="124"/>
    </row>
    <row r="3" spans="1:40">
      <c r="A3" s="358" t="s">
        <v>156</v>
      </c>
      <c r="B3" s="359"/>
      <c r="C3" s="359"/>
      <c r="D3" s="359"/>
      <c r="E3" s="359"/>
      <c r="F3" s="359"/>
      <c r="G3" s="359"/>
      <c r="H3" s="360"/>
      <c r="I3" s="333" t="s">
        <v>166</v>
      </c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5"/>
      <c r="X3" s="333" t="s">
        <v>150</v>
      </c>
      <c r="Y3" s="334"/>
      <c r="Z3" s="334"/>
      <c r="AA3" s="334"/>
      <c r="AB3" s="334"/>
      <c r="AC3" s="334"/>
      <c r="AD3" s="334"/>
      <c r="AE3" s="334"/>
      <c r="AF3" s="334"/>
      <c r="AG3" s="334"/>
      <c r="AH3" s="335"/>
      <c r="AI3" s="348"/>
      <c r="AJ3" s="348"/>
    </row>
    <row r="4" spans="1:40">
      <c r="A4" s="361">
        <v>1</v>
      </c>
      <c r="B4" s="362"/>
      <c r="C4" s="363"/>
      <c r="D4" s="324" t="s">
        <v>149</v>
      </c>
      <c r="E4" s="325"/>
      <c r="F4" s="325"/>
      <c r="G4" s="325"/>
      <c r="H4" s="326"/>
      <c r="I4" s="327" t="s">
        <v>148</v>
      </c>
      <c r="J4" s="328"/>
      <c r="K4" s="328"/>
      <c r="L4" s="328"/>
      <c r="M4" s="329"/>
      <c r="N4" s="129" t="s">
        <v>147</v>
      </c>
      <c r="O4" s="330" t="s">
        <v>160</v>
      </c>
      <c r="P4" s="331"/>
      <c r="Q4" s="331"/>
      <c r="R4" s="331"/>
      <c r="S4" s="331"/>
      <c r="T4" s="331"/>
      <c r="U4" s="331"/>
      <c r="V4" s="331"/>
      <c r="W4" s="332"/>
      <c r="X4" s="333" t="s">
        <v>145</v>
      </c>
      <c r="Y4" s="334"/>
      <c r="Z4" s="334"/>
      <c r="AA4" s="335"/>
      <c r="AB4" s="336" t="s">
        <v>144</v>
      </c>
      <c r="AC4" s="337"/>
      <c r="AD4" s="338"/>
      <c r="AE4" s="327" t="s">
        <v>143</v>
      </c>
      <c r="AF4" s="328"/>
      <c r="AG4" s="328"/>
      <c r="AH4" s="329"/>
      <c r="AI4" s="323"/>
      <c r="AJ4" s="323"/>
    </row>
    <row r="5" spans="1:40">
      <c r="A5" s="370" t="s">
        <v>165</v>
      </c>
      <c r="B5" s="371"/>
      <c r="C5" s="372"/>
      <c r="D5" s="376" t="s">
        <v>142</v>
      </c>
      <c r="E5" s="377"/>
      <c r="F5" s="377"/>
      <c r="G5" s="377"/>
      <c r="H5" s="378"/>
      <c r="I5" s="349" t="s">
        <v>141</v>
      </c>
      <c r="J5" s="350"/>
      <c r="K5" s="350"/>
      <c r="L5" s="350"/>
      <c r="M5" s="351"/>
      <c r="N5" s="130" t="s">
        <v>136</v>
      </c>
      <c r="O5" s="352">
        <v>1</v>
      </c>
      <c r="P5" s="353"/>
      <c r="Q5" s="353"/>
      <c r="R5" s="353"/>
      <c r="S5" s="353"/>
      <c r="T5" s="353"/>
      <c r="U5" s="353"/>
      <c r="V5" s="353"/>
      <c r="W5" s="354"/>
      <c r="X5" s="355">
        <v>46000</v>
      </c>
      <c r="Y5" s="356"/>
      <c r="Z5" s="356"/>
      <c r="AA5" s="357"/>
      <c r="AB5" s="367">
        <f>X5*O5*12</f>
        <v>552000</v>
      </c>
      <c r="AC5" s="368"/>
      <c r="AD5" s="369"/>
      <c r="AE5" s="364"/>
      <c r="AF5" s="365"/>
      <c r="AG5" s="365"/>
      <c r="AH5" s="366"/>
      <c r="AI5" s="348"/>
      <c r="AJ5" s="348"/>
      <c r="AK5" s="123">
        <v>4008</v>
      </c>
      <c r="AN5" s="123">
        <v>4008</v>
      </c>
    </row>
    <row r="6" spans="1:40">
      <c r="A6" s="373"/>
      <c r="B6" s="374"/>
      <c r="C6" s="375"/>
      <c r="D6" s="379"/>
      <c r="E6" s="380"/>
      <c r="F6" s="380"/>
      <c r="G6" s="380"/>
      <c r="H6" s="381"/>
      <c r="I6" s="349" t="s">
        <v>140</v>
      </c>
      <c r="J6" s="350"/>
      <c r="K6" s="350"/>
      <c r="L6" s="350"/>
      <c r="M6" s="351"/>
      <c r="N6" s="130" t="s">
        <v>136</v>
      </c>
      <c r="O6" s="352">
        <v>1</v>
      </c>
      <c r="P6" s="353"/>
      <c r="Q6" s="353"/>
      <c r="R6" s="353"/>
      <c r="S6" s="353"/>
      <c r="T6" s="353"/>
      <c r="U6" s="353"/>
      <c r="V6" s="353"/>
      <c r="W6" s="354"/>
      <c r="X6" s="355">
        <v>4008</v>
      </c>
      <c r="Y6" s="356"/>
      <c r="Z6" s="356"/>
      <c r="AA6" s="357"/>
      <c r="AB6" s="367">
        <f>X6*O6*12</f>
        <v>48096</v>
      </c>
      <c r="AC6" s="368"/>
      <c r="AD6" s="369"/>
      <c r="AE6" s="339" t="s">
        <v>139</v>
      </c>
      <c r="AF6" s="340"/>
      <c r="AG6" s="340"/>
      <c r="AH6" s="341"/>
      <c r="AI6" s="348"/>
      <c r="AJ6" s="348"/>
      <c r="AK6" s="123">
        <v>2332</v>
      </c>
      <c r="AN6" s="123">
        <v>2332</v>
      </c>
    </row>
    <row r="7" spans="1:40">
      <c r="A7" s="373"/>
      <c r="B7" s="374"/>
      <c r="C7" s="375"/>
      <c r="D7" s="379"/>
      <c r="E7" s="380"/>
      <c r="F7" s="380"/>
      <c r="G7" s="380"/>
      <c r="H7" s="381"/>
      <c r="I7" s="349" t="s">
        <v>138</v>
      </c>
      <c r="J7" s="350"/>
      <c r="K7" s="350"/>
      <c r="L7" s="350"/>
      <c r="M7" s="351"/>
      <c r="N7" s="130" t="s">
        <v>136</v>
      </c>
      <c r="O7" s="352">
        <v>1</v>
      </c>
      <c r="P7" s="353"/>
      <c r="Q7" s="353"/>
      <c r="R7" s="353"/>
      <c r="S7" s="353"/>
      <c r="T7" s="353"/>
      <c r="U7" s="353"/>
      <c r="V7" s="353"/>
      <c r="W7" s="354"/>
      <c r="X7" s="355">
        <v>2332</v>
      </c>
      <c r="Y7" s="356"/>
      <c r="Z7" s="356"/>
      <c r="AA7" s="357"/>
      <c r="AB7" s="367">
        <f>X7*O7*12</f>
        <v>27984</v>
      </c>
      <c r="AC7" s="368"/>
      <c r="AD7" s="369"/>
      <c r="AE7" s="342"/>
      <c r="AF7" s="343"/>
      <c r="AG7" s="343"/>
      <c r="AH7" s="344"/>
      <c r="AI7" s="348"/>
      <c r="AJ7" s="348"/>
      <c r="AK7" s="123">
        <v>2892</v>
      </c>
      <c r="AN7" s="123">
        <v>2892</v>
      </c>
    </row>
    <row r="8" spans="1:40">
      <c r="A8" s="373"/>
      <c r="B8" s="374"/>
      <c r="C8" s="375"/>
      <c r="D8" s="382"/>
      <c r="E8" s="383"/>
      <c r="F8" s="383"/>
      <c r="G8" s="383"/>
      <c r="H8" s="384"/>
      <c r="I8" s="349" t="s">
        <v>137</v>
      </c>
      <c r="J8" s="350"/>
      <c r="K8" s="350"/>
      <c r="L8" s="350"/>
      <c r="M8" s="351"/>
      <c r="N8" s="130" t="s">
        <v>136</v>
      </c>
      <c r="O8" s="352">
        <v>1</v>
      </c>
      <c r="P8" s="353"/>
      <c r="Q8" s="353"/>
      <c r="R8" s="353"/>
      <c r="S8" s="353"/>
      <c r="T8" s="353"/>
      <c r="U8" s="353"/>
      <c r="V8" s="353"/>
      <c r="W8" s="354"/>
      <c r="X8" s="355">
        <v>2892</v>
      </c>
      <c r="Y8" s="356"/>
      <c r="Z8" s="356"/>
      <c r="AA8" s="357"/>
      <c r="AB8" s="367">
        <f>X8*O8*12</f>
        <v>34704</v>
      </c>
      <c r="AC8" s="368"/>
      <c r="AD8" s="369"/>
      <c r="AE8" s="345"/>
      <c r="AF8" s="346"/>
      <c r="AG8" s="346"/>
      <c r="AH8" s="347"/>
      <c r="AI8" s="348"/>
      <c r="AJ8" s="348"/>
    </row>
    <row r="9" spans="1:40">
      <c r="A9" s="385"/>
      <c r="B9" s="386"/>
      <c r="C9" s="387"/>
      <c r="D9" s="388" t="s">
        <v>135</v>
      </c>
      <c r="E9" s="389"/>
      <c r="F9" s="389"/>
      <c r="G9" s="389"/>
      <c r="H9" s="389"/>
      <c r="I9" s="389"/>
      <c r="J9" s="389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90"/>
      <c r="AB9" s="367">
        <f>SUM(AB5:AB8)</f>
        <v>662784</v>
      </c>
      <c r="AC9" s="368"/>
      <c r="AD9" s="369"/>
      <c r="AE9" s="364"/>
      <c r="AF9" s="365"/>
      <c r="AG9" s="365"/>
      <c r="AH9" s="366"/>
      <c r="AI9" s="348"/>
      <c r="AJ9" s="348"/>
    </row>
    <row r="10" spans="1:40">
      <c r="A10" s="391"/>
      <c r="B10" s="391"/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348"/>
      <c r="AJ10" s="348"/>
    </row>
    <row r="11" spans="1:40">
      <c r="A11" s="358" t="s">
        <v>163</v>
      </c>
      <c r="B11" s="359"/>
      <c r="C11" s="359"/>
      <c r="D11" s="359"/>
      <c r="E11" s="359"/>
      <c r="F11" s="359"/>
      <c r="G11" s="359"/>
      <c r="H11" s="360"/>
      <c r="I11" s="404" t="s">
        <v>164</v>
      </c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5"/>
      <c r="X11" s="333" t="s">
        <v>150</v>
      </c>
      <c r="Y11" s="334"/>
      <c r="Z11" s="334"/>
      <c r="AA11" s="334"/>
      <c r="AB11" s="334"/>
      <c r="AC11" s="334"/>
      <c r="AD11" s="334"/>
      <c r="AE11" s="334"/>
      <c r="AF11" s="334"/>
      <c r="AG11" s="334"/>
      <c r="AH11" s="335"/>
      <c r="AI11" s="348"/>
      <c r="AJ11" s="348"/>
    </row>
    <row r="12" spans="1:40">
      <c r="A12" s="392">
        <v>2</v>
      </c>
      <c r="B12" s="393"/>
      <c r="C12" s="394"/>
      <c r="D12" s="395" t="s">
        <v>149</v>
      </c>
      <c r="E12" s="396"/>
      <c r="F12" s="396"/>
      <c r="G12" s="396"/>
      <c r="H12" s="397"/>
      <c r="I12" s="327" t="s">
        <v>148</v>
      </c>
      <c r="J12" s="328"/>
      <c r="K12" s="328"/>
      <c r="L12" s="328"/>
      <c r="M12" s="329"/>
      <c r="N12" s="129" t="s">
        <v>147</v>
      </c>
      <c r="O12" s="336" t="s">
        <v>153</v>
      </c>
      <c r="P12" s="337"/>
      <c r="Q12" s="337"/>
      <c r="R12" s="337"/>
      <c r="S12" s="337"/>
      <c r="T12" s="337"/>
      <c r="U12" s="337"/>
      <c r="V12" s="337"/>
      <c r="W12" s="338"/>
      <c r="X12" s="333" t="s">
        <v>145</v>
      </c>
      <c r="Y12" s="334"/>
      <c r="Z12" s="334"/>
      <c r="AA12" s="335"/>
      <c r="AB12" s="336" t="s">
        <v>144</v>
      </c>
      <c r="AC12" s="337"/>
      <c r="AD12" s="338"/>
      <c r="AE12" s="327" t="s">
        <v>143</v>
      </c>
      <c r="AF12" s="328"/>
      <c r="AG12" s="328"/>
      <c r="AH12" s="329"/>
      <c r="AI12" s="398"/>
      <c r="AJ12" s="398"/>
    </row>
    <row r="13" spans="1:40" ht="15.75" customHeight="1">
      <c r="A13" s="399" t="s">
        <v>164</v>
      </c>
      <c r="B13" s="340"/>
      <c r="C13" s="341"/>
      <c r="D13" s="376" t="s">
        <v>142</v>
      </c>
      <c r="E13" s="377"/>
      <c r="F13" s="377"/>
      <c r="G13" s="377"/>
      <c r="H13" s="378"/>
      <c r="I13" s="349" t="s">
        <v>141</v>
      </c>
      <c r="J13" s="350"/>
      <c r="K13" s="350"/>
      <c r="L13" s="350"/>
      <c r="M13" s="351"/>
      <c r="N13" s="130" t="s">
        <v>136</v>
      </c>
      <c r="O13" s="352">
        <v>1</v>
      </c>
      <c r="P13" s="353"/>
      <c r="Q13" s="353"/>
      <c r="R13" s="353"/>
      <c r="S13" s="353"/>
      <c r="T13" s="353"/>
      <c r="U13" s="353"/>
      <c r="V13" s="353"/>
      <c r="W13" s="354"/>
      <c r="X13" s="355">
        <v>35449</v>
      </c>
      <c r="Y13" s="356"/>
      <c r="Z13" s="356"/>
      <c r="AA13" s="357"/>
      <c r="AB13" s="367">
        <f>X13*O13*12</f>
        <v>425388</v>
      </c>
      <c r="AC13" s="368"/>
      <c r="AD13" s="369"/>
      <c r="AE13" s="364"/>
      <c r="AF13" s="365"/>
      <c r="AG13" s="365"/>
      <c r="AH13" s="366"/>
      <c r="AI13" s="348"/>
      <c r="AJ13" s="348"/>
    </row>
    <row r="14" spans="1:40">
      <c r="A14" s="342"/>
      <c r="B14" s="343"/>
      <c r="C14" s="344"/>
      <c r="D14" s="379"/>
      <c r="E14" s="380"/>
      <c r="F14" s="380"/>
      <c r="G14" s="380"/>
      <c r="H14" s="381"/>
      <c r="I14" s="349" t="s">
        <v>140</v>
      </c>
      <c r="J14" s="350"/>
      <c r="K14" s="350"/>
      <c r="L14" s="350"/>
      <c r="M14" s="351"/>
      <c r="N14" s="130" t="s">
        <v>136</v>
      </c>
      <c r="O14" s="352">
        <v>1</v>
      </c>
      <c r="P14" s="353"/>
      <c r="Q14" s="353"/>
      <c r="R14" s="353"/>
      <c r="S14" s="353"/>
      <c r="T14" s="353"/>
      <c r="U14" s="353"/>
      <c r="V14" s="353"/>
      <c r="W14" s="354"/>
      <c r="X14" s="355">
        <v>3176</v>
      </c>
      <c r="Y14" s="356"/>
      <c r="Z14" s="356"/>
      <c r="AA14" s="357"/>
      <c r="AB14" s="367">
        <f>X14*O14*12</f>
        <v>38112</v>
      </c>
      <c r="AC14" s="368"/>
      <c r="AD14" s="369"/>
      <c r="AE14" s="339" t="s">
        <v>139</v>
      </c>
      <c r="AF14" s="340"/>
      <c r="AG14" s="340"/>
      <c r="AH14" s="341"/>
      <c r="AI14" s="348"/>
      <c r="AJ14" s="348"/>
      <c r="AK14" s="123">
        <v>3176</v>
      </c>
      <c r="AN14" s="123">
        <v>3176</v>
      </c>
    </row>
    <row r="15" spans="1:40">
      <c r="A15" s="342"/>
      <c r="B15" s="343"/>
      <c r="C15" s="344"/>
      <c r="D15" s="379"/>
      <c r="E15" s="380"/>
      <c r="F15" s="380"/>
      <c r="G15" s="380"/>
      <c r="H15" s="381"/>
      <c r="I15" s="349" t="s">
        <v>138</v>
      </c>
      <c r="J15" s="350"/>
      <c r="K15" s="350"/>
      <c r="L15" s="350"/>
      <c r="M15" s="351"/>
      <c r="N15" s="130" t="s">
        <v>136</v>
      </c>
      <c r="O15" s="352">
        <v>1</v>
      </c>
      <c r="P15" s="353"/>
      <c r="Q15" s="353"/>
      <c r="R15" s="353"/>
      <c r="S15" s="353"/>
      <c r="T15" s="353"/>
      <c r="U15" s="353"/>
      <c r="V15" s="353"/>
      <c r="W15" s="354"/>
      <c r="X15" s="355">
        <v>1757</v>
      </c>
      <c r="Y15" s="356"/>
      <c r="Z15" s="356"/>
      <c r="AA15" s="357"/>
      <c r="AB15" s="367">
        <f>X15*O15*12</f>
        <v>21084</v>
      </c>
      <c r="AC15" s="368"/>
      <c r="AD15" s="369"/>
      <c r="AE15" s="342"/>
      <c r="AF15" s="343"/>
      <c r="AG15" s="343"/>
      <c r="AH15" s="344"/>
      <c r="AI15" s="348"/>
      <c r="AJ15" s="348"/>
      <c r="AK15" s="123">
        <v>1757</v>
      </c>
      <c r="AN15" s="123">
        <v>1757</v>
      </c>
    </row>
    <row r="16" spans="1:40">
      <c r="A16" s="342"/>
      <c r="B16" s="343"/>
      <c r="C16" s="344"/>
      <c r="D16" s="382"/>
      <c r="E16" s="383"/>
      <c r="F16" s="383"/>
      <c r="G16" s="383"/>
      <c r="H16" s="384"/>
      <c r="I16" s="349" t="s">
        <v>137</v>
      </c>
      <c r="J16" s="350"/>
      <c r="K16" s="350"/>
      <c r="L16" s="350"/>
      <c r="M16" s="351"/>
      <c r="N16" s="130" t="s">
        <v>136</v>
      </c>
      <c r="O16" s="352">
        <v>1</v>
      </c>
      <c r="P16" s="353"/>
      <c r="Q16" s="353"/>
      <c r="R16" s="353"/>
      <c r="S16" s="353"/>
      <c r="T16" s="353"/>
      <c r="U16" s="353"/>
      <c r="V16" s="353"/>
      <c r="W16" s="354"/>
      <c r="X16" s="355">
        <v>2178</v>
      </c>
      <c r="Y16" s="356"/>
      <c r="Z16" s="356"/>
      <c r="AA16" s="357"/>
      <c r="AB16" s="367">
        <f>X16*O16*12</f>
        <v>26136</v>
      </c>
      <c r="AC16" s="368"/>
      <c r="AD16" s="369"/>
      <c r="AE16" s="345"/>
      <c r="AF16" s="346"/>
      <c r="AG16" s="346"/>
      <c r="AH16" s="347"/>
      <c r="AI16" s="348"/>
      <c r="AJ16" s="348"/>
      <c r="AK16" s="123">
        <v>2178</v>
      </c>
      <c r="AN16" s="123">
        <v>2178</v>
      </c>
    </row>
    <row r="17" spans="1:40">
      <c r="A17" s="385"/>
      <c r="B17" s="386"/>
      <c r="C17" s="387"/>
      <c r="D17" s="388" t="s">
        <v>135</v>
      </c>
      <c r="E17" s="389"/>
      <c r="F17" s="389"/>
      <c r="G17" s="389"/>
      <c r="H17" s="389"/>
      <c r="I17" s="389"/>
      <c r="J17" s="389"/>
      <c r="K17" s="389"/>
      <c r="L17" s="389"/>
      <c r="M17" s="389"/>
      <c r="N17" s="389"/>
      <c r="O17" s="389"/>
      <c r="P17" s="389"/>
      <c r="Q17" s="389"/>
      <c r="R17" s="389"/>
      <c r="S17" s="389"/>
      <c r="T17" s="389"/>
      <c r="U17" s="389"/>
      <c r="V17" s="389"/>
      <c r="W17" s="389"/>
      <c r="X17" s="389"/>
      <c r="Y17" s="389"/>
      <c r="Z17" s="389"/>
      <c r="AA17" s="390"/>
      <c r="AB17" s="367">
        <f>SUM(AB13:AB16)</f>
        <v>510720</v>
      </c>
      <c r="AC17" s="368"/>
      <c r="AD17" s="369"/>
      <c r="AE17" s="364"/>
      <c r="AF17" s="365"/>
      <c r="AG17" s="365"/>
      <c r="AH17" s="366"/>
      <c r="AI17" s="348"/>
      <c r="AJ17" s="348"/>
    </row>
    <row r="18" spans="1:40">
      <c r="A18" s="391"/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1"/>
      <c r="X18" s="391"/>
      <c r="Y18" s="391"/>
      <c r="Z18" s="391"/>
      <c r="AA18" s="391"/>
      <c r="AB18" s="391"/>
      <c r="AC18" s="391"/>
      <c r="AD18" s="391"/>
      <c r="AE18" s="391"/>
      <c r="AF18" s="391"/>
      <c r="AG18" s="391"/>
      <c r="AH18" s="391"/>
      <c r="AI18" s="348"/>
      <c r="AJ18" s="348"/>
    </row>
    <row r="19" spans="1:40">
      <c r="A19" s="358" t="s">
        <v>163</v>
      </c>
      <c r="B19" s="359"/>
      <c r="C19" s="359"/>
      <c r="D19" s="359"/>
      <c r="E19" s="359"/>
      <c r="F19" s="359"/>
      <c r="G19" s="359"/>
      <c r="H19" s="360"/>
      <c r="I19" s="404" t="s">
        <v>162</v>
      </c>
      <c r="J19" s="334"/>
      <c r="K19" s="334"/>
      <c r="L19" s="334"/>
      <c r="M19" s="334"/>
      <c r="N19" s="334"/>
      <c r="O19" s="334"/>
      <c r="P19" s="334"/>
      <c r="Q19" s="334"/>
      <c r="R19" s="334"/>
      <c r="S19" s="334"/>
      <c r="T19" s="334"/>
      <c r="U19" s="334"/>
      <c r="V19" s="334"/>
      <c r="W19" s="335"/>
      <c r="X19" s="333" t="s">
        <v>150</v>
      </c>
      <c r="Y19" s="334"/>
      <c r="Z19" s="334"/>
      <c r="AA19" s="334"/>
      <c r="AB19" s="334"/>
      <c r="AC19" s="334"/>
      <c r="AD19" s="334"/>
      <c r="AE19" s="334"/>
      <c r="AF19" s="334"/>
      <c r="AG19" s="334"/>
      <c r="AH19" s="335"/>
      <c r="AI19" s="348"/>
      <c r="AJ19" s="348"/>
    </row>
    <row r="20" spans="1:40">
      <c r="A20" s="392">
        <v>2</v>
      </c>
      <c r="B20" s="393"/>
      <c r="C20" s="394"/>
      <c r="D20" s="395" t="s">
        <v>149</v>
      </c>
      <c r="E20" s="396"/>
      <c r="F20" s="396"/>
      <c r="G20" s="396"/>
      <c r="H20" s="397"/>
      <c r="I20" s="327" t="s">
        <v>148</v>
      </c>
      <c r="J20" s="328"/>
      <c r="K20" s="328"/>
      <c r="L20" s="328"/>
      <c r="M20" s="329"/>
      <c r="N20" s="129" t="s">
        <v>147</v>
      </c>
      <c r="O20" s="336" t="s">
        <v>153</v>
      </c>
      <c r="P20" s="337"/>
      <c r="Q20" s="337"/>
      <c r="R20" s="337"/>
      <c r="S20" s="337"/>
      <c r="T20" s="337"/>
      <c r="U20" s="337"/>
      <c r="V20" s="337"/>
      <c r="W20" s="338"/>
      <c r="X20" s="333" t="s">
        <v>145</v>
      </c>
      <c r="Y20" s="334"/>
      <c r="Z20" s="334"/>
      <c r="AA20" s="335"/>
      <c r="AB20" s="336" t="s">
        <v>144</v>
      </c>
      <c r="AC20" s="337"/>
      <c r="AD20" s="338"/>
      <c r="AE20" s="327" t="s">
        <v>143</v>
      </c>
      <c r="AF20" s="328"/>
      <c r="AG20" s="328"/>
      <c r="AH20" s="329"/>
      <c r="AI20" s="323"/>
      <c r="AJ20" s="323"/>
    </row>
    <row r="21" spans="1:40" ht="15.75" customHeight="1">
      <c r="A21" s="399" t="s">
        <v>162</v>
      </c>
      <c r="B21" s="340"/>
      <c r="C21" s="341"/>
      <c r="D21" s="376" t="s">
        <v>142</v>
      </c>
      <c r="E21" s="377"/>
      <c r="F21" s="377"/>
      <c r="G21" s="377"/>
      <c r="H21" s="378"/>
      <c r="I21" s="349" t="s">
        <v>141</v>
      </c>
      <c r="J21" s="350"/>
      <c r="K21" s="350"/>
      <c r="L21" s="350"/>
      <c r="M21" s="351"/>
      <c r="N21" s="130" t="s">
        <v>136</v>
      </c>
      <c r="O21" s="352">
        <v>4</v>
      </c>
      <c r="P21" s="353"/>
      <c r="Q21" s="353"/>
      <c r="R21" s="353"/>
      <c r="S21" s="353"/>
      <c r="T21" s="353"/>
      <c r="U21" s="353"/>
      <c r="V21" s="353"/>
      <c r="W21" s="354"/>
      <c r="X21" s="355">
        <v>31449</v>
      </c>
      <c r="Y21" s="356"/>
      <c r="Z21" s="356"/>
      <c r="AA21" s="357"/>
      <c r="AB21" s="367">
        <f>X21*O21*12</f>
        <v>1509552</v>
      </c>
      <c r="AC21" s="368"/>
      <c r="AD21" s="369"/>
      <c r="AE21" s="364"/>
      <c r="AF21" s="365"/>
      <c r="AG21" s="365"/>
      <c r="AH21" s="366"/>
      <c r="AI21" s="348"/>
      <c r="AJ21" s="348"/>
    </row>
    <row r="22" spans="1:40">
      <c r="A22" s="342"/>
      <c r="B22" s="343"/>
      <c r="C22" s="344"/>
      <c r="D22" s="379"/>
      <c r="E22" s="380"/>
      <c r="F22" s="380"/>
      <c r="G22" s="380"/>
      <c r="H22" s="381"/>
      <c r="I22" s="349" t="s">
        <v>140</v>
      </c>
      <c r="J22" s="350"/>
      <c r="K22" s="350"/>
      <c r="L22" s="350"/>
      <c r="M22" s="351"/>
      <c r="N22" s="130" t="s">
        <v>136</v>
      </c>
      <c r="O22" s="352">
        <v>4</v>
      </c>
      <c r="P22" s="353"/>
      <c r="Q22" s="353"/>
      <c r="R22" s="353"/>
      <c r="S22" s="353"/>
      <c r="T22" s="353"/>
      <c r="U22" s="353"/>
      <c r="V22" s="353"/>
      <c r="W22" s="354"/>
      <c r="X22" s="355">
        <v>2783</v>
      </c>
      <c r="Y22" s="356"/>
      <c r="Z22" s="356"/>
      <c r="AA22" s="357"/>
      <c r="AB22" s="367">
        <f>X22*O22*12</f>
        <v>133584</v>
      </c>
      <c r="AC22" s="368"/>
      <c r="AD22" s="369"/>
      <c r="AE22" s="339" t="s">
        <v>139</v>
      </c>
      <c r="AF22" s="340"/>
      <c r="AG22" s="340"/>
      <c r="AH22" s="341"/>
      <c r="AI22" s="348"/>
      <c r="AJ22" s="348"/>
      <c r="AK22" s="123">
        <f>X22*4</f>
        <v>11132</v>
      </c>
      <c r="AN22" s="123">
        <v>11132</v>
      </c>
    </row>
    <row r="23" spans="1:40">
      <c r="A23" s="342"/>
      <c r="B23" s="343"/>
      <c r="C23" s="344"/>
      <c r="D23" s="379"/>
      <c r="E23" s="380"/>
      <c r="F23" s="380"/>
      <c r="G23" s="380"/>
      <c r="H23" s="381"/>
      <c r="I23" s="349" t="s">
        <v>138</v>
      </c>
      <c r="J23" s="350"/>
      <c r="K23" s="350"/>
      <c r="L23" s="350"/>
      <c r="M23" s="351"/>
      <c r="N23" s="130" t="s">
        <v>136</v>
      </c>
      <c r="O23" s="352">
        <v>4</v>
      </c>
      <c r="P23" s="353"/>
      <c r="Q23" s="353"/>
      <c r="R23" s="353"/>
      <c r="S23" s="353"/>
      <c r="T23" s="353"/>
      <c r="U23" s="353"/>
      <c r="V23" s="353"/>
      <c r="W23" s="354"/>
      <c r="X23" s="355">
        <v>1539</v>
      </c>
      <c r="Y23" s="356"/>
      <c r="Z23" s="356"/>
      <c r="AA23" s="357"/>
      <c r="AB23" s="367">
        <f>X23*O23*12</f>
        <v>73872</v>
      </c>
      <c r="AC23" s="368"/>
      <c r="AD23" s="369"/>
      <c r="AE23" s="342"/>
      <c r="AF23" s="343"/>
      <c r="AG23" s="343"/>
      <c r="AH23" s="344"/>
      <c r="AI23" s="348"/>
      <c r="AJ23" s="348"/>
      <c r="AK23" s="123">
        <f>X23*4</f>
        <v>6156</v>
      </c>
      <c r="AN23" s="123">
        <v>6156</v>
      </c>
    </row>
    <row r="24" spans="1:40">
      <c r="A24" s="342"/>
      <c r="B24" s="343"/>
      <c r="C24" s="344"/>
      <c r="D24" s="382"/>
      <c r="E24" s="383"/>
      <c r="F24" s="383"/>
      <c r="G24" s="383"/>
      <c r="H24" s="384"/>
      <c r="I24" s="349" t="s">
        <v>137</v>
      </c>
      <c r="J24" s="350"/>
      <c r="K24" s="350"/>
      <c r="L24" s="350"/>
      <c r="M24" s="351"/>
      <c r="N24" s="130" t="s">
        <v>136</v>
      </c>
      <c r="O24" s="352">
        <v>4</v>
      </c>
      <c r="P24" s="353"/>
      <c r="Q24" s="353"/>
      <c r="R24" s="353"/>
      <c r="S24" s="353"/>
      <c r="T24" s="353"/>
      <c r="U24" s="353"/>
      <c r="V24" s="353"/>
      <c r="W24" s="354"/>
      <c r="X24" s="355">
        <v>1908</v>
      </c>
      <c r="Y24" s="356"/>
      <c r="Z24" s="356"/>
      <c r="AA24" s="357"/>
      <c r="AB24" s="367">
        <f>X24*O24*12</f>
        <v>91584</v>
      </c>
      <c r="AC24" s="368"/>
      <c r="AD24" s="369"/>
      <c r="AE24" s="345"/>
      <c r="AF24" s="346"/>
      <c r="AG24" s="346"/>
      <c r="AH24" s="347"/>
      <c r="AI24" s="348"/>
      <c r="AJ24" s="348"/>
      <c r="AK24" s="123">
        <f>X24*4</f>
        <v>7632</v>
      </c>
      <c r="AN24" s="123">
        <v>7632</v>
      </c>
    </row>
    <row r="25" spans="1:40">
      <c r="A25" s="385"/>
      <c r="B25" s="386"/>
      <c r="C25" s="387"/>
      <c r="D25" s="388" t="s">
        <v>135</v>
      </c>
      <c r="E25" s="389"/>
      <c r="F25" s="389"/>
      <c r="G25" s="389"/>
      <c r="H25" s="389"/>
      <c r="I25" s="389"/>
      <c r="J25" s="389"/>
      <c r="K25" s="389"/>
      <c r="L25" s="389"/>
      <c r="M25" s="389"/>
      <c r="N25" s="389"/>
      <c r="O25" s="389"/>
      <c r="P25" s="389"/>
      <c r="Q25" s="389"/>
      <c r="R25" s="389"/>
      <c r="S25" s="389"/>
      <c r="T25" s="389"/>
      <c r="U25" s="389"/>
      <c r="V25" s="389"/>
      <c r="W25" s="389"/>
      <c r="X25" s="389"/>
      <c r="Y25" s="389"/>
      <c r="Z25" s="389"/>
      <c r="AA25" s="390"/>
      <c r="AB25" s="367">
        <f>SUM(AB21:AB24)</f>
        <v>1808592</v>
      </c>
      <c r="AC25" s="368"/>
      <c r="AD25" s="369"/>
      <c r="AE25" s="364"/>
      <c r="AF25" s="365"/>
      <c r="AG25" s="365"/>
      <c r="AH25" s="366"/>
      <c r="AI25" s="348"/>
      <c r="AJ25" s="348"/>
    </row>
    <row r="26" spans="1:40">
      <c r="A26" s="391"/>
      <c r="B26" s="391"/>
      <c r="C26" s="391"/>
      <c r="D26" s="391"/>
      <c r="E26" s="391"/>
      <c r="F26" s="391"/>
      <c r="G26" s="391"/>
      <c r="H26" s="391"/>
      <c r="I26" s="391"/>
      <c r="J26" s="391"/>
      <c r="K26" s="391"/>
      <c r="L26" s="391"/>
      <c r="M26" s="391"/>
      <c r="N26" s="391"/>
      <c r="O26" s="391"/>
      <c r="P26" s="391"/>
      <c r="Q26" s="391"/>
      <c r="R26" s="391"/>
      <c r="S26" s="391"/>
      <c r="T26" s="391"/>
      <c r="U26" s="391"/>
      <c r="V26" s="391"/>
      <c r="W26" s="391"/>
      <c r="X26" s="391"/>
      <c r="Y26" s="391"/>
      <c r="Z26" s="391"/>
      <c r="AA26" s="391"/>
      <c r="AB26" s="391"/>
      <c r="AC26" s="391"/>
      <c r="AD26" s="391"/>
      <c r="AE26" s="391"/>
      <c r="AF26" s="391"/>
      <c r="AG26" s="391"/>
      <c r="AH26" s="391"/>
      <c r="AI26" s="348"/>
      <c r="AJ26" s="348"/>
    </row>
    <row r="27" spans="1:40">
      <c r="A27" s="358" t="s">
        <v>161</v>
      </c>
      <c r="B27" s="359"/>
      <c r="C27" s="359"/>
      <c r="D27" s="359"/>
      <c r="E27" s="359"/>
      <c r="F27" s="359"/>
      <c r="G27" s="359"/>
      <c r="H27" s="360"/>
      <c r="I27" s="404" t="s">
        <v>159</v>
      </c>
      <c r="J27" s="334"/>
      <c r="K27" s="334"/>
      <c r="L27" s="334"/>
      <c r="M27" s="334"/>
      <c r="N27" s="334"/>
      <c r="O27" s="334"/>
      <c r="P27" s="334"/>
      <c r="Q27" s="334"/>
      <c r="R27" s="334"/>
      <c r="S27" s="334"/>
      <c r="T27" s="334"/>
      <c r="U27" s="334"/>
      <c r="V27" s="334"/>
      <c r="W27" s="335"/>
      <c r="X27" s="333" t="s">
        <v>150</v>
      </c>
      <c r="Y27" s="334"/>
      <c r="Z27" s="334"/>
      <c r="AA27" s="334"/>
      <c r="AB27" s="334"/>
      <c r="AC27" s="334"/>
      <c r="AD27" s="334"/>
      <c r="AE27" s="334"/>
      <c r="AF27" s="334"/>
      <c r="AG27" s="334"/>
      <c r="AH27" s="335"/>
      <c r="AI27" s="348"/>
      <c r="AJ27" s="348"/>
    </row>
    <row r="28" spans="1:40">
      <c r="A28" s="400">
        <v>3</v>
      </c>
      <c r="B28" s="401"/>
      <c r="C28" s="402"/>
      <c r="D28" s="324" t="s">
        <v>149</v>
      </c>
      <c r="E28" s="325"/>
      <c r="F28" s="325"/>
      <c r="G28" s="325"/>
      <c r="H28" s="326"/>
      <c r="I28" s="327" t="s">
        <v>148</v>
      </c>
      <c r="J28" s="328"/>
      <c r="K28" s="328"/>
      <c r="L28" s="328"/>
      <c r="M28" s="329"/>
      <c r="N28" s="129" t="s">
        <v>147</v>
      </c>
      <c r="O28" s="330" t="s">
        <v>160</v>
      </c>
      <c r="P28" s="331"/>
      <c r="Q28" s="331"/>
      <c r="R28" s="331"/>
      <c r="S28" s="331"/>
      <c r="T28" s="331"/>
      <c r="U28" s="331"/>
      <c r="V28" s="331"/>
      <c r="W28" s="332"/>
      <c r="X28" s="333" t="s">
        <v>145</v>
      </c>
      <c r="Y28" s="334"/>
      <c r="Z28" s="334"/>
      <c r="AA28" s="335"/>
      <c r="AB28" s="336" t="s">
        <v>144</v>
      </c>
      <c r="AC28" s="337"/>
      <c r="AD28" s="338"/>
      <c r="AE28" s="327" t="s">
        <v>143</v>
      </c>
      <c r="AF28" s="328"/>
      <c r="AG28" s="328"/>
      <c r="AH28" s="329"/>
      <c r="AI28" s="398"/>
      <c r="AJ28" s="398"/>
    </row>
    <row r="29" spans="1:40" ht="15.75" customHeight="1">
      <c r="A29" s="403" t="s">
        <v>159</v>
      </c>
      <c r="B29" s="371"/>
      <c r="C29" s="372"/>
      <c r="D29" s="376" t="s">
        <v>142</v>
      </c>
      <c r="E29" s="377"/>
      <c r="F29" s="377"/>
      <c r="G29" s="377"/>
      <c r="H29" s="378"/>
      <c r="I29" s="349" t="s">
        <v>141</v>
      </c>
      <c r="J29" s="350"/>
      <c r="K29" s="350"/>
      <c r="L29" s="350"/>
      <c r="M29" s="351"/>
      <c r="N29" s="130" t="s">
        <v>136</v>
      </c>
      <c r="O29" s="352">
        <v>1</v>
      </c>
      <c r="P29" s="353"/>
      <c r="Q29" s="353"/>
      <c r="R29" s="353"/>
      <c r="S29" s="353"/>
      <c r="T29" s="353"/>
      <c r="U29" s="353"/>
      <c r="V29" s="353"/>
      <c r="W29" s="354"/>
      <c r="X29" s="355">
        <v>12612</v>
      </c>
      <c r="Y29" s="356"/>
      <c r="Z29" s="356"/>
      <c r="AA29" s="357"/>
      <c r="AB29" s="367">
        <f>X29*O29*12</f>
        <v>151344</v>
      </c>
      <c r="AC29" s="368"/>
      <c r="AD29" s="369"/>
      <c r="AE29" s="364"/>
      <c r="AF29" s="365"/>
      <c r="AG29" s="365"/>
      <c r="AH29" s="366"/>
      <c r="AI29" s="348"/>
      <c r="AJ29" s="348"/>
      <c r="AK29" s="123">
        <v>1182</v>
      </c>
      <c r="AN29" s="123">
        <v>1182</v>
      </c>
    </row>
    <row r="30" spans="1:40">
      <c r="A30" s="373"/>
      <c r="B30" s="374"/>
      <c r="C30" s="375"/>
      <c r="D30" s="379"/>
      <c r="E30" s="380"/>
      <c r="F30" s="380"/>
      <c r="G30" s="380"/>
      <c r="H30" s="381"/>
      <c r="I30" s="349" t="s">
        <v>140</v>
      </c>
      <c r="J30" s="350"/>
      <c r="K30" s="350"/>
      <c r="L30" s="350"/>
      <c r="M30" s="351"/>
      <c r="N30" s="130" t="s">
        <v>136</v>
      </c>
      <c r="O30" s="352">
        <v>1</v>
      </c>
      <c r="P30" s="353"/>
      <c r="Q30" s="353"/>
      <c r="R30" s="353"/>
      <c r="S30" s="353"/>
      <c r="T30" s="353"/>
      <c r="U30" s="353"/>
      <c r="V30" s="353"/>
      <c r="W30" s="354"/>
      <c r="X30" s="355">
        <v>1182</v>
      </c>
      <c r="Y30" s="356"/>
      <c r="Z30" s="356"/>
      <c r="AA30" s="357"/>
      <c r="AB30" s="367">
        <f>X30*O30*12</f>
        <v>14184</v>
      </c>
      <c r="AC30" s="368"/>
      <c r="AD30" s="369"/>
      <c r="AE30" s="339" t="s">
        <v>139</v>
      </c>
      <c r="AF30" s="340"/>
      <c r="AG30" s="340"/>
      <c r="AH30" s="341"/>
      <c r="AI30" s="348"/>
      <c r="AJ30" s="348"/>
      <c r="AK30" s="123">
        <v>1384</v>
      </c>
      <c r="AN30" s="123">
        <v>1384</v>
      </c>
    </row>
    <row r="31" spans="1:40">
      <c r="A31" s="373"/>
      <c r="B31" s="374"/>
      <c r="C31" s="375"/>
      <c r="D31" s="379"/>
      <c r="E31" s="380"/>
      <c r="F31" s="380"/>
      <c r="G31" s="380"/>
      <c r="H31" s="381"/>
      <c r="I31" s="349" t="s">
        <v>138</v>
      </c>
      <c r="J31" s="350"/>
      <c r="K31" s="350"/>
      <c r="L31" s="350"/>
      <c r="M31" s="351"/>
      <c r="N31" s="130" t="s">
        <v>136</v>
      </c>
      <c r="O31" s="352">
        <v>1</v>
      </c>
      <c r="P31" s="353"/>
      <c r="Q31" s="353"/>
      <c r="R31" s="353"/>
      <c r="S31" s="353"/>
      <c r="T31" s="353"/>
      <c r="U31" s="353"/>
      <c r="V31" s="353"/>
      <c r="W31" s="354"/>
      <c r="X31" s="355">
        <v>1384</v>
      </c>
      <c r="Y31" s="356"/>
      <c r="Z31" s="356"/>
      <c r="AA31" s="357"/>
      <c r="AB31" s="367">
        <f>X31*O31*12</f>
        <v>16608</v>
      </c>
      <c r="AC31" s="368"/>
      <c r="AD31" s="369"/>
      <c r="AE31" s="342"/>
      <c r="AF31" s="343"/>
      <c r="AG31" s="343"/>
      <c r="AH31" s="344"/>
      <c r="AI31" s="348"/>
      <c r="AJ31" s="348"/>
      <c r="AK31" s="123">
        <v>810</v>
      </c>
      <c r="AN31" s="123">
        <v>810</v>
      </c>
    </row>
    <row r="32" spans="1:40">
      <c r="A32" s="373"/>
      <c r="B32" s="374"/>
      <c r="C32" s="375"/>
      <c r="D32" s="382"/>
      <c r="E32" s="383"/>
      <c r="F32" s="383"/>
      <c r="G32" s="383"/>
      <c r="H32" s="384"/>
      <c r="I32" s="349" t="s">
        <v>137</v>
      </c>
      <c r="J32" s="350"/>
      <c r="K32" s="350"/>
      <c r="L32" s="350"/>
      <c r="M32" s="351"/>
      <c r="N32" s="130" t="s">
        <v>136</v>
      </c>
      <c r="O32" s="352">
        <v>1</v>
      </c>
      <c r="P32" s="353"/>
      <c r="Q32" s="353"/>
      <c r="R32" s="353"/>
      <c r="S32" s="353"/>
      <c r="T32" s="353"/>
      <c r="U32" s="353"/>
      <c r="V32" s="353"/>
      <c r="W32" s="354"/>
      <c r="X32" s="355">
        <v>810</v>
      </c>
      <c r="Y32" s="356"/>
      <c r="Z32" s="356"/>
      <c r="AA32" s="357"/>
      <c r="AB32" s="367">
        <f>X32*O32*12</f>
        <v>9720</v>
      </c>
      <c r="AC32" s="368"/>
      <c r="AD32" s="369"/>
      <c r="AE32" s="345"/>
      <c r="AF32" s="346"/>
      <c r="AG32" s="346"/>
      <c r="AH32" s="347"/>
      <c r="AI32" s="348"/>
      <c r="AJ32" s="348"/>
    </row>
    <row r="33" spans="1:40">
      <c r="A33" s="385"/>
      <c r="B33" s="386"/>
      <c r="C33" s="387"/>
      <c r="D33" s="388" t="s">
        <v>135</v>
      </c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89"/>
      <c r="T33" s="389"/>
      <c r="U33" s="389"/>
      <c r="V33" s="389"/>
      <c r="W33" s="389"/>
      <c r="X33" s="389"/>
      <c r="Y33" s="389"/>
      <c r="Z33" s="389"/>
      <c r="AA33" s="390"/>
      <c r="AB33" s="367">
        <f>SUM(AB29:AB32)</f>
        <v>191856</v>
      </c>
      <c r="AC33" s="368"/>
      <c r="AD33" s="369"/>
      <c r="AE33" s="364"/>
      <c r="AF33" s="365"/>
      <c r="AG33" s="365"/>
      <c r="AH33" s="366"/>
      <c r="AI33" s="348"/>
      <c r="AJ33" s="348"/>
    </row>
    <row r="34" spans="1:40">
      <c r="A34" s="391"/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1"/>
      <c r="T34" s="391"/>
      <c r="U34" s="391"/>
      <c r="V34" s="391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48"/>
      <c r="AJ34" s="348"/>
    </row>
    <row r="35" spans="1:40">
      <c r="A35" s="358" t="s">
        <v>158</v>
      </c>
      <c r="B35" s="359"/>
      <c r="C35" s="359"/>
      <c r="D35" s="359"/>
      <c r="E35" s="359"/>
      <c r="F35" s="359"/>
      <c r="G35" s="359"/>
      <c r="H35" s="360"/>
      <c r="I35" s="404" t="s">
        <v>157</v>
      </c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5"/>
      <c r="X35" s="333" t="s">
        <v>150</v>
      </c>
      <c r="Y35" s="334"/>
      <c r="Z35" s="334"/>
      <c r="AA35" s="334"/>
      <c r="AB35" s="334"/>
      <c r="AC35" s="334"/>
      <c r="AD35" s="334"/>
      <c r="AE35" s="334"/>
      <c r="AF35" s="334"/>
      <c r="AG35" s="334"/>
      <c r="AH35" s="335"/>
      <c r="AI35" s="348"/>
      <c r="AJ35" s="348"/>
    </row>
    <row r="36" spans="1:40">
      <c r="A36" s="392">
        <v>4</v>
      </c>
      <c r="B36" s="393"/>
      <c r="C36" s="394"/>
      <c r="D36" s="395" t="s">
        <v>149</v>
      </c>
      <c r="E36" s="396"/>
      <c r="F36" s="396"/>
      <c r="G36" s="396"/>
      <c r="H36" s="397"/>
      <c r="I36" s="358" t="s">
        <v>148</v>
      </c>
      <c r="J36" s="359"/>
      <c r="K36" s="359"/>
      <c r="L36" s="359"/>
      <c r="M36" s="360"/>
      <c r="N36" s="131" t="s">
        <v>147</v>
      </c>
      <c r="O36" s="336" t="s">
        <v>153</v>
      </c>
      <c r="P36" s="337"/>
      <c r="Q36" s="337"/>
      <c r="R36" s="337"/>
      <c r="S36" s="337"/>
      <c r="T36" s="337"/>
      <c r="U36" s="337"/>
      <c r="V36" s="337"/>
      <c r="W36" s="338"/>
      <c r="X36" s="333" t="s">
        <v>145</v>
      </c>
      <c r="Y36" s="334"/>
      <c r="Z36" s="334"/>
      <c r="AA36" s="335"/>
      <c r="AB36" s="336" t="s">
        <v>144</v>
      </c>
      <c r="AC36" s="337"/>
      <c r="AD36" s="338"/>
      <c r="AE36" s="358" t="s">
        <v>143</v>
      </c>
      <c r="AF36" s="359"/>
      <c r="AG36" s="359"/>
      <c r="AH36" s="360"/>
      <c r="AI36" s="398"/>
      <c r="AJ36" s="398"/>
    </row>
    <row r="37" spans="1:40" ht="15.75" customHeight="1">
      <c r="A37" s="399" t="s">
        <v>157</v>
      </c>
      <c r="B37" s="340"/>
      <c r="C37" s="341"/>
      <c r="D37" s="376" t="s">
        <v>142</v>
      </c>
      <c r="E37" s="377"/>
      <c r="F37" s="377"/>
      <c r="G37" s="377"/>
      <c r="H37" s="378"/>
      <c r="I37" s="349" t="s">
        <v>141</v>
      </c>
      <c r="J37" s="350"/>
      <c r="K37" s="350"/>
      <c r="L37" s="350"/>
      <c r="M37" s="351"/>
      <c r="N37" s="130" t="s">
        <v>136</v>
      </c>
      <c r="O37" s="352">
        <v>2</v>
      </c>
      <c r="P37" s="353"/>
      <c r="Q37" s="353"/>
      <c r="R37" s="353"/>
      <c r="S37" s="353"/>
      <c r="T37" s="353"/>
      <c r="U37" s="353"/>
      <c r="V37" s="353"/>
      <c r="W37" s="354"/>
      <c r="X37" s="355">
        <v>19228</v>
      </c>
      <c r="Y37" s="356"/>
      <c r="Z37" s="356"/>
      <c r="AA37" s="357"/>
      <c r="AB37" s="367">
        <f>X37*O37*12</f>
        <v>461472</v>
      </c>
      <c r="AC37" s="368"/>
      <c r="AD37" s="369"/>
      <c r="AE37" s="364"/>
      <c r="AF37" s="365"/>
      <c r="AG37" s="365"/>
      <c r="AH37" s="366"/>
      <c r="AI37" s="348"/>
      <c r="AJ37" s="348"/>
    </row>
    <row r="38" spans="1:40">
      <c r="A38" s="342"/>
      <c r="B38" s="343"/>
      <c r="C38" s="344"/>
      <c r="D38" s="379"/>
      <c r="E38" s="380"/>
      <c r="F38" s="380"/>
      <c r="G38" s="380"/>
      <c r="H38" s="381"/>
      <c r="I38" s="349" t="s">
        <v>140</v>
      </c>
      <c r="J38" s="350"/>
      <c r="K38" s="350"/>
      <c r="L38" s="350"/>
      <c r="M38" s="351"/>
      <c r="N38" s="130" t="s">
        <v>136</v>
      </c>
      <c r="O38" s="352">
        <v>2</v>
      </c>
      <c r="P38" s="353"/>
      <c r="Q38" s="353"/>
      <c r="R38" s="353"/>
      <c r="S38" s="353"/>
      <c r="T38" s="353"/>
      <c r="U38" s="353"/>
      <c r="V38" s="353"/>
      <c r="W38" s="354"/>
      <c r="X38" s="355">
        <v>1751</v>
      </c>
      <c r="Y38" s="356"/>
      <c r="Z38" s="356"/>
      <c r="AA38" s="357"/>
      <c r="AB38" s="367">
        <f>X38*O38*12</f>
        <v>42024</v>
      </c>
      <c r="AC38" s="368"/>
      <c r="AD38" s="369"/>
      <c r="AE38" s="339" t="s">
        <v>139</v>
      </c>
      <c r="AF38" s="340"/>
      <c r="AG38" s="340"/>
      <c r="AH38" s="341"/>
      <c r="AI38" s="348"/>
      <c r="AJ38" s="348"/>
      <c r="AK38" s="123">
        <f>X38*2</f>
        <v>3502</v>
      </c>
      <c r="AN38" s="123">
        <v>3502</v>
      </c>
    </row>
    <row r="39" spans="1:40">
      <c r="A39" s="342"/>
      <c r="B39" s="343"/>
      <c r="C39" s="344"/>
      <c r="D39" s="379"/>
      <c r="E39" s="380"/>
      <c r="F39" s="380"/>
      <c r="G39" s="380"/>
      <c r="H39" s="381"/>
      <c r="I39" s="349" t="s">
        <v>138</v>
      </c>
      <c r="J39" s="350"/>
      <c r="K39" s="350"/>
      <c r="L39" s="350"/>
      <c r="M39" s="351"/>
      <c r="N39" s="130" t="s">
        <v>136</v>
      </c>
      <c r="O39" s="352">
        <v>2</v>
      </c>
      <c r="P39" s="353"/>
      <c r="Q39" s="353"/>
      <c r="R39" s="353"/>
      <c r="S39" s="353"/>
      <c r="T39" s="353"/>
      <c r="U39" s="353"/>
      <c r="V39" s="353"/>
      <c r="W39" s="354"/>
      <c r="X39" s="355">
        <v>1384</v>
      </c>
      <c r="Y39" s="356"/>
      <c r="Z39" s="356"/>
      <c r="AA39" s="357"/>
      <c r="AB39" s="367">
        <f>X39*O39*12</f>
        <v>33216</v>
      </c>
      <c r="AC39" s="368"/>
      <c r="AD39" s="369"/>
      <c r="AE39" s="342"/>
      <c r="AF39" s="343"/>
      <c r="AG39" s="343"/>
      <c r="AH39" s="344"/>
      <c r="AI39" s="348"/>
      <c r="AJ39" s="348"/>
      <c r="AK39" s="123">
        <f>X39*2</f>
        <v>2768</v>
      </c>
      <c r="AN39" s="123">
        <v>2768</v>
      </c>
    </row>
    <row r="40" spans="1:40">
      <c r="A40" s="342"/>
      <c r="B40" s="343"/>
      <c r="C40" s="344"/>
      <c r="D40" s="382"/>
      <c r="E40" s="383"/>
      <c r="F40" s="383"/>
      <c r="G40" s="383"/>
      <c r="H40" s="384"/>
      <c r="I40" s="349" t="s">
        <v>137</v>
      </c>
      <c r="J40" s="350"/>
      <c r="K40" s="350"/>
      <c r="L40" s="350"/>
      <c r="M40" s="351"/>
      <c r="N40" s="130" t="s">
        <v>136</v>
      </c>
      <c r="O40" s="352">
        <v>2</v>
      </c>
      <c r="P40" s="353"/>
      <c r="Q40" s="353"/>
      <c r="R40" s="353"/>
      <c r="S40" s="353"/>
      <c r="T40" s="353"/>
      <c r="U40" s="353"/>
      <c r="V40" s="353"/>
      <c r="W40" s="354"/>
      <c r="X40" s="355">
        <v>1200</v>
      </c>
      <c r="Y40" s="356"/>
      <c r="Z40" s="356"/>
      <c r="AA40" s="357"/>
      <c r="AB40" s="367">
        <f>X40*O40*12</f>
        <v>28800</v>
      </c>
      <c r="AC40" s="368"/>
      <c r="AD40" s="369"/>
      <c r="AE40" s="345"/>
      <c r="AF40" s="346"/>
      <c r="AG40" s="346"/>
      <c r="AH40" s="347"/>
      <c r="AI40" s="348"/>
      <c r="AJ40" s="348"/>
      <c r="AK40" s="123">
        <f>X40*2</f>
        <v>2400</v>
      </c>
      <c r="AN40" s="123">
        <v>2400</v>
      </c>
    </row>
    <row r="41" spans="1:40">
      <c r="A41" s="385"/>
      <c r="B41" s="386"/>
      <c r="C41" s="387"/>
      <c r="D41" s="388" t="s">
        <v>135</v>
      </c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  <c r="X41" s="389"/>
      <c r="Y41" s="389"/>
      <c r="Z41" s="389"/>
      <c r="AA41" s="390"/>
      <c r="AB41" s="367">
        <f>SUM(AB37:AB40)</f>
        <v>565512</v>
      </c>
      <c r="AC41" s="368"/>
      <c r="AD41" s="369"/>
      <c r="AE41" s="364"/>
      <c r="AF41" s="365"/>
      <c r="AG41" s="365"/>
      <c r="AH41" s="366"/>
      <c r="AI41" s="348"/>
      <c r="AJ41" s="348"/>
    </row>
    <row r="42" spans="1:40" ht="15.75" customHeight="1">
      <c r="A42" s="391"/>
      <c r="B42" s="391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1"/>
      <c r="O42" s="391"/>
      <c r="P42" s="391"/>
      <c r="Q42" s="391"/>
      <c r="R42" s="391"/>
      <c r="S42" s="391"/>
      <c r="T42" s="391"/>
      <c r="U42" s="391"/>
      <c r="V42" s="391"/>
      <c r="W42" s="391"/>
      <c r="X42" s="391"/>
      <c r="Y42" s="391"/>
      <c r="Z42" s="391"/>
      <c r="AA42" s="391"/>
      <c r="AB42" s="391"/>
      <c r="AC42" s="391"/>
      <c r="AD42" s="391"/>
      <c r="AE42" s="391"/>
      <c r="AF42" s="391"/>
      <c r="AG42" s="391"/>
      <c r="AH42" s="391"/>
      <c r="AI42" s="125"/>
      <c r="AJ42" s="125"/>
    </row>
    <row r="43" spans="1:40">
      <c r="A43" s="358" t="s">
        <v>156</v>
      </c>
      <c r="B43" s="359"/>
      <c r="C43" s="359"/>
      <c r="D43" s="359"/>
      <c r="E43" s="359"/>
      <c r="F43" s="359"/>
      <c r="G43" s="359"/>
      <c r="H43" s="360"/>
      <c r="I43" s="404" t="s">
        <v>155</v>
      </c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5"/>
      <c r="X43" s="333" t="s">
        <v>150</v>
      </c>
      <c r="Y43" s="334"/>
      <c r="Z43" s="334"/>
      <c r="AA43" s="334"/>
      <c r="AB43" s="334"/>
      <c r="AC43" s="334"/>
      <c r="AD43" s="334"/>
      <c r="AE43" s="334"/>
      <c r="AF43" s="334"/>
      <c r="AG43" s="334"/>
      <c r="AH43" s="335"/>
      <c r="AI43" s="348"/>
      <c r="AJ43" s="348"/>
    </row>
    <row r="44" spans="1:40">
      <c r="A44" s="392">
        <v>5</v>
      </c>
      <c r="B44" s="393"/>
      <c r="C44" s="394"/>
      <c r="D44" s="395" t="s">
        <v>149</v>
      </c>
      <c r="E44" s="396"/>
      <c r="F44" s="396"/>
      <c r="G44" s="396"/>
      <c r="H44" s="397"/>
      <c r="I44" s="327" t="s">
        <v>148</v>
      </c>
      <c r="J44" s="328"/>
      <c r="K44" s="328"/>
      <c r="L44" s="328"/>
      <c r="M44" s="329"/>
      <c r="N44" s="129" t="s">
        <v>147</v>
      </c>
      <c r="O44" s="336" t="s">
        <v>153</v>
      </c>
      <c r="P44" s="337"/>
      <c r="Q44" s="337"/>
      <c r="R44" s="337"/>
      <c r="S44" s="337"/>
      <c r="T44" s="337"/>
      <c r="U44" s="337"/>
      <c r="V44" s="337"/>
      <c r="W44" s="338"/>
      <c r="X44" s="333" t="s">
        <v>145</v>
      </c>
      <c r="Y44" s="334"/>
      <c r="Z44" s="334"/>
      <c r="AA44" s="335"/>
      <c r="AB44" s="336" t="s">
        <v>144</v>
      </c>
      <c r="AC44" s="337"/>
      <c r="AD44" s="338"/>
      <c r="AE44" s="327" t="s">
        <v>143</v>
      </c>
      <c r="AF44" s="328"/>
      <c r="AG44" s="328"/>
      <c r="AH44" s="329"/>
      <c r="AI44" s="398"/>
      <c r="AJ44" s="398"/>
    </row>
    <row r="45" spans="1:40" ht="15.75" customHeight="1">
      <c r="A45" s="399" t="s">
        <v>155</v>
      </c>
      <c r="B45" s="340"/>
      <c r="C45" s="341"/>
      <c r="D45" s="376" t="s">
        <v>142</v>
      </c>
      <c r="E45" s="377"/>
      <c r="F45" s="377"/>
      <c r="G45" s="377"/>
      <c r="H45" s="378"/>
      <c r="I45" s="349" t="s">
        <v>141</v>
      </c>
      <c r="J45" s="350"/>
      <c r="K45" s="350"/>
      <c r="L45" s="350"/>
      <c r="M45" s="351"/>
      <c r="N45" s="130" t="s">
        <v>136</v>
      </c>
      <c r="O45" s="352">
        <v>1</v>
      </c>
      <c r="P45" s="353"/>
      <c r="Q45" s="353"/>
      <c r="R45" s="353"/>
      <c r="S45" s="353"/>
      <c r="T45" s="353"/>
      <c r="U45" s="353"/>
      <c r="V45" s="353"/>
      <c r="W45" s="354"/>
      <c r="X45" s="355">
        <v>47766</v>
      </c>
      <c r="Y45" s="356"/>
      <c r="Z45" s="356"/>
      <c r="AA45" s="357"/>
      <c r="AB45" s="367">
        <f>X45*O45*12</f>
        <v>573192</v>
      </c>
      <c r="AC45" s="368"/>
      <c r="AD45" s="369"/>
      <c r="AE45" s="364"/>
      <c r="AF45" s="365"/>
      <c r="AG45" s="365"/>
      <c r="AH45" s="366"/>
      <c r="AI45" s="348"/>
      <c r="AJ45" s="348"/>
    </row>
    <row r="46" spans="1:40">
      <c r="A46" s="342"/>
      <c r="B46" s="343"/>
      <c r="C46" s="344"/>
      <c r="D46" s="379"/>
      <c r="E46" s="380"/>
      <c r="F46" s="380"/>
      <c r="G46" s="380"/>
      <c r="H46" s="381"/>
      <c r="I46" s="349" t="s">
        <v>140</v>
      </c>
      <c r="J46" s="350"/>
      <c r="K46" s="350"/>
      <c r="L46" s="350"/>
      <c r="M46" s="351"/>
      <c r="N46" s="130" t="s">
        <v>136</v>
      </c>
      <c r="O46" s="352">
        <v>1</v>
      </c>
      <c r="P46" s="353"/>
      <c r="Q46" s="353"/>
      <c r="R46" s="353"/>
      <c r="S46" s="353"/>
      <c r="T46" s="353"/>
      <c r="U46" s="353"/>
      <c r="V46" s="353"/>
      <c r="W46" s="354"/>
      <c r="X46" s="355">
        <v>4008</v>
      </c>
      <c r="Y46" s="356"/>
      <c r="Z46" s="356"/>
      <c r="AA46" s="357"/>
      <c r="AB46" s="367">
        <f>X46*O46*12</f>
        <v>48096</v>
      </c>
      <c r="AC46" s="368"/>
      <c r="AD46" s="369"/>
      <c r="AE46" s="339" t="s">
        <v>139</v>
      </c>
      <c r="AF46" s="340"/>
      <c r="AG46" s="340"/>
      <c r="AH46" s="341"/>
      <c r="AI46" s="348"/>
      <c r="AJ46" s="348"/>
      <c r="AK46" s="123">
        <f>X46*3</f>
        <v>12024</v>
      </c>
      <c r="AN46" s="123">
        <v>12024</v>
      </c>
    </row>
    <row r="47" spans="1:40">
      <c r="A47" s="342"/>
      <c r="B47" s="343"/>
      <c r="C47" s="344"/>
      <c r="D47" s="379"/>
      <c r="E47" s="380"/>
      <c r="F47" s="380"/>
      <c r="G47" s="380"/>
      <c r="H47" s="381"/>
      <c r="I47" s="349" t="s">
        <v>138</v>
      </c>
      <c r="J47" s="350"/>
      <c r="K47" s="350"/>
      <c r="L47" s="350"/>
      <c r="M47" s="351"/>
      <c r="N47" s="130" t="s">
        <v>136</v>
      </c>
      <c r="O47" s="352">
        <v>1</v>
      </c>
      <c r="P47" s="353"/>
      <c r="Q47" s="353"/>
      <c r="R47" s="353"/>
      <c r="S47" s="353"/>
      <c r="T47" s="353"/>
      <c r="U47" s="353"/>
      <c r="V47" s="353"/>
      <c r="W47" s="354"/>
      <c r="X47" s="355">
        <v>2332</v>
      </c>
      <c r="Y47" s="356"/>
      <c r="Z47" s="356"/>
      <c r="AA47" s="357"/>
      <c r="AB47" s="367">
        <f>X47*O47*12</f>
        <v>27984</v>
      </c>
      <c r="AC47" s="368"/>
      <c r="AD47" s="369"/>
      <c r="AE47" s="342"/>
      <c r="AF47" s="343"/>
      <c r="AG47" s="343"/>
      <c r="AH47" s="344"/>
      <c r="AI47" s="348"/>
      <c r="AJ47" s="348"/>
      <c r="AK47" s="123">
        <f>X47*3</f>
        <v>6996</v>
      </c>
      <c r="AN47" s="123">
        <v>6996</v>
      </c>
    </row>
    <row r="48" spans="1:40">
      <c r="A48" s="342"/>
      <c r="B48" s="343"/>
      <c r="C48" s="344"/>
      <c r="D48" s="382"/>
      <c r="E48" s="383"/>
      <c r="F48" s="383"/>
      <c r="G48" s="383"/>
      <c r="H48" s="384"/>
      <c r="I48" s="349" t="s">
        <v>137</v>
      </c>
      <c r="J48" s="350"/>
      <c r="K48" s="350"/>
      <c r="L48" s="350"/>
      <c r="M48" s="351"/>
      <c r="N48" s="130" t="s">
        <v>136</v>
      </c>
      <c r="O48" s="352">
        <v>1</v>
      </c>
      <c r="P48" s="353"/>
      <c r="Q48" s="353"/>
      <c r="R48" s="353"/>
      <c r="S48" s="353"/>
      <c r="T48" s="353"/>
      <c r="U48" s="353"/>
      <c r="V48" s="353"/>
      <c r="W48" s="354"/>
      <c r="X48" s="355">
        <v>2892</v>
      </c>
      <c r="Y48" s="356"/>
      <c r="Z48" s="356"/>
      <c r="AA48" s="357"/>
      <c r="AB48" s="367">
        <f>X48*O48*12</f>
        <v>34704</v>
      </c>
      <c r="AC48" s="368"/>
      <c r="AD48" s="369"/>
      <c r="AE48" s="345"/>
      <c r="AF48" s="346"/>
      <c r="AG48" s="346"/>
      <c r="AH48" s="347"/>
      <c r="AI48" s="348"/>
      <c r="AJ48" s="348"/>
      <c r="AK48" s="123">
        <f>X48*3</f>
        <v>8676</v>
      </c>
      <c r="AN48" s="123">
        <v>8676</v>
      </c>
    </row>
    <row r="49" spans="1:40">
      <c r="A49" s="385"/>
      <c r="B49" s="386"/>
      <c r="C49" s="387"/>
      <c r="D49" s="388" t="s">
        <v>135</v>
      </c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  <c r="P49" s="389"/>
      <c r="Q49" s="389"/>
      <c r="R49" s="389"/>
      <c r="S49" s="389"/>
      <c r="T49" s="389"/>
      <c r="U49" s="389"/>
      <c r="V49" s="389"/>
      <c r="W49" s="389"/>
      <c r="X49" s="389"/>
      <c r="Y49" s="389"/>
      <c r="Z49" s="389"/>
      <c r="AA49" s="390"/>
      <c r="AB49" s="367">
        <f>SUM(AB45:AB48)</f>
        <v>683976</v>
      </c>
      <c r="AC49" s="368"/>
      <c r="AD49" s="369"/>
      <c r="AE49" s="364"/>
      <c r="AF49" s="365"/>
      <c r="AG49" s="365"/>
      <c r="AH49" s="366"/>
      <c r="AI49" s="348"/>
      <c r="AJ49" s="348"/>
    </row>
    <row r="50" spans="1:40">
      <c r="A50" s="408"/>
      <c r="B50" s="408"/>
      <c r="C50" s="408"/>
      <c r="D50" s="408"/>
      <c r="E50" s="408"/>
      <c r="F50" s="408"/>
      <c r="G50" s="408"/>
      <c r="H50" s="408"/>
      <c r="I50" s="408"/>
      <c r="J50" s="408"/>
      <c r="K50" s="408"/>
      <c r="L50" s="408"/>
      <c r="M50" s="408"/>
      <c r="N50" s="408"/>
      <c r="O50" s="408"/>
      <c r="P50" s="408"/>
      <c r="Q50" s="408"/>
      <c r="R50" s="408"/>
      <c r="S50" s="408"/>
      <c r="T50" s="408"/>
      <c r="U50" s="408"/>
      <c r="V50" s="408"/>
      <c r="W50" s="408"/>
      <c r="X50" s="408"/>
      <c r="Y50" s="408"/>
      <c r="Z50" s="408"/>
      <c r="AA50" s="408"/>
      <c r="AB50" s="408"/>
      <c r="AC50" s="408"/>
      <c r="AD50" s="408"/>
      <c r="AE50" s="408"/>
      <c r="AF50" s="408"/>
      <c r="AG50" s="408"/>
      <c r="AH50" s="408"/>
      <c r="AI50" s="124"/>
    </row>
    <row r="51" spans="1:40">
      <c r="A51" s="358" t="s">
        <v>151</v>
      </c>
      <c r="B51" s="359"/>
      <c r="C51" s="359"/>
      <c r="D51" s="359"/>
      <c r="E51" s="359"/>
      <c r="F51" s="359"/>
      <c r="G51" s="359"/>
      <c r="H51" s="360"/>
      <c r="I51" s="333" t="s">
        <v>154</v>
      </c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5"/>
      <c r="X51" s="333" t="s">
        <v>150</v>
      </c>
      <c r="Y51" s="334"/>
      <c r="Z51" s="334"/>
      <c r="AA51" s="334"/>
      <c r="AB51" s="334"/>
      <c r="AC51" s="334"/>
      <c r="AD51" s="334"/>
      <c r="AE51" s="334"/>
      <c r="AF51" s="334"/>
      <c r="AG51" s="334"/>
      <c r="AH51" s="335"/>
      <c r="AI51" s="348"/>
      <c r="AJ51" s="348"/>
    </row>
    <row r="52" spans="1:40">
      <c r="A52" s="392">
        <v>1</v>
      </c>
      <c r="B52" s="393"/>
      <c r="C52" s="394"/>
      <c r="D52" s="395" t="s">
        <v>149</v>
      </c>
      <c r="E52" s="396"/>
      <c r="F52" s="396"/>
      <c r="G52" s="396"/>
      <c r="H52" s="397"/>
      <c r="I52" s="358" t="s">
        <v>148</v>
      </c>
      <c r="J52" s="359"/>
      <c r="K52" s="359"/>
      <c r="L52" s="359"/>
      <c r="M52" s="360"/>
      <c r="N52" s="131" t="s">
        <v>147</v>
      </c>
      <c r="O52" s="336" t="s">
        <v>153</v>
      </c>
      <c r="P52" s="337"/>
      <c r="Q52" s="337"/>
      <c r="R52" s="337"/>
      <c r="S52" s="337"/>
      <c r="T52" s="337"/>
      <c r="U52" s="337"/>
      <c r="V52" s="337"/>
      <c r="W52" s="338"/>
      <c r="X52" s="333" t="s">
        <v>145</v>
      </c>
      <c r="Y52" s="334"/>
      <c r="Z52" s="334"/>
      <c r="AA52" s="335"/>
      <c r="AB52" s="336" t="s">
        <v>144</v>
      </c>
      <c r="AC52" s="337"/>
      <c r="AD52" s="338"/>
      <c r="AE52" s="358" t="s">
        <v>143</v>
      </c>
      <c r="AF52" s="359"/>
      <c r="AG52" s="359"/>
      <c r="AH52" s="360"/>
      <c r="AI52" s="398"/>
      <c r="AJ52" s="398"/>
    </row>
    <row r="53" spans="1:40" ht="15.75" customHeight="1">
      <c r="A53" s="399" t="s">
        <v>154</v>
      </c>
      <c r="B53" s="340"/>
      <c r="C53" s="341"/>
      <c r="D53" s="376" t="s">
        <v>142</v>
      </c>
      <c r="E53" s="377"/>
      <c r="F53" s="377"/>
      <c r="G53" s="377"/>
      <c r="H53" s="378"/>
      <c r="I53" s="349" t="s">
        <v>141</v>
      </c>
      <c r="J53" s="350"/>
      <c r="K53" s="350"/>
      <c r="L53" s="350"/>
      <c r="M53" s="351"/>
      <c r="N53" s="130" t="s">
        <v>136</v>
      </c>
      <c r="O53" s="352">
        <v>3</v>
      </c>
      <c r="P53" s="353"/>
      <c r="Q53" s="353"/>
      <c r="R53" s="353"/>
      <c r="S53" s="353"/>
      <c r="T53" s="353"/>
      <c r="U53" s="353"/>
      <c r="V53" s="353"/>
      <c r="W53" s="354"/>
      <c r="X53" s="355">
        <v>45666</v>
      </c>
      <c r="Y53" s="356"/>
      <c r="Z53" s="356"/>
      <c r="AA53" s="357"/>
      <c r="AB53" s="367">
        <f>X53*O53*12</f>
        <v>1643976</v>
      </c>
      <c r="AC53" s="368"/>
      <c r="AD53" s="369"/>
      <c r="AE53" s="364"/>
      <c r="AF53" s="365"/>
      <c r="AG53" s="365"/>
      <c r="AH53" s="366"/>
      <c r="AI53" s="348"/>
      <c r="AJ53" s="348"/>
    </row>
    <row r="54" spans="1:40">
      <c r="A54" s="342"/>
      <c r="B54" s="343"/>
      <c r="C54" s="344"/>
      <c r="D54" s="379"/>
      <c r="E54" s="380"/>
      <c r="F54" s="380"/>
      <c r="G54" s="380"/>
      <c r="H54" s="381"/>
      <c r="I54" s="349" t="s">
        <v>140</v>
      </c>
      <c r="J54" s="350"/>
      <c r="K54" s="350"/>
      <c r="L54" s="350"/>
      <c r="M54" s="351"/>
      <c r="N54" s="130" t="s">
        <v>136</v>
      </c>
      <c r="O54" s="352">
        <v>3</v>
      </c>
      <c r="P54" s="353"/>
      <c r="Q54" s="353"/>
      <c r="R54" s="353"/>
      <c r="S54" s="353"/>
      <c r="T54" s="353"/>
      <c r="U54" s="353"/>
      <c r="V54" s="353"/>
      <c r="W54" s="354"/>
      <c r="X54" s="355">
        <v>4008</v>
      </c>
      <c r="Y54" s="356"/>
      <c r="Z54" s="356"/>
      <c r="AA54" s="357"/>
      <c r="AB54" s="367">
        <f>X54*O54*12</f>
        <v>144288</v>
      </c>
      <c r="AC54" s="368"/>
      <c r="AD54" s="369"/>
      <c r="AE54" s="339" t="s">
        <v>139</v>
      </c>
      <c r="AF54" s="340"/>
      <c r="AG54" s="340"/>
      <c r="AH54" s="341"/>
      <c r="AI54" s="348"/>
      <c r="AJ54" s="348"/>
      <c r="AK54" s="123">
        <f>X54*3</f>
        <v>12024</v>
      </c>
      <c r="AN54" s="123">
        <v>12024</v>
      </c>
    </row>
    <row r="55" spans="1:40">
      <c r="A55" s="342"/>
      <c r="B55" s="343"/>
      <c r="C55" s="344"/>
      <c r="D55" s="379"/>
      <c r="E55" s="380"/>
      <c r="F55" s="380"/>
      <c r="G55" s="380"/>
      <c r="H55" s="381"/>
      <c r="I55" s="349" t="s">
        <v>138</v>
      </c>
      <c r="J55" s="350"/>
      <c r="K55" s="350"/>
      <c r="L55" s="350"/>
      <c r="M55" s="351"/>
      <c r="N55" s="130" t="s">
        <v>136</v>
      </c>
      <c r="O55" s="352">
        <v>3</v>
      </c>
      <c r="P55" s="353"/>
      <c r="Q55" s="353"/>
      <c r="R55" s="353"/>
      <c r="S55" s="353"/>
      <c r="T55" s="353"/>
      <c r="U55" s="353"/>
      <c r="V55" s="353"/>
      <c r="W55" s="354"/>
      <c r="X55" s="355">
        <v>2216</v>
      </c>
      <c r="Y55" s="356"/>
      <c r="Z55" s="356"/>
      <c r="AA55" s="357"/>
      <c r="AB55" s="367">
        <f>X55*O55*12</f>
        <v>79776</v>
      </c>
      <c r="AC55" s="368"/>
      <c r="AD55" s="369"/>
      <c r="AE55" s="342"/>
      <c r="AF55" s="343"/>
      <c r="AG55" s="343"/>
      <c r="AH55" s="344"/>
      <c r="AI55" s="348"/>
      <c r="AJ55" s="348"/>
      <c r="AK55" s="123">
        <f>X55*3</f>
        <v>6648</v>
      </c>
      <c r="AN55" s="123">
        <v>6648</v>
      </c>
    </row>
    <row r="56" spans="1:40">
      <c r="A56" s="342"/>
      <c r="B56" s="343"/>
      <c r="C56" s="344"/>
      <c r="D56" s="382"/>
      <c r="E56" s="383"/>
      <c r="F56" s="383"/>
      <c r="G56" s="383"/>
      <c r="H56" s="384"/>
      <c r="I56" s="349" t="s">
        <v>137</v>
      </c>
      <c r="J56" s="350"/>
      <c r="K56" s="350"/>
      <c r="L56" s="350"/>
      <c r="M56" s="351"/>
      <c r="N56" s="130" t="s">
        <v>136</v>
      </c>
      <c r="O56" s="352">
        <v>3</v>
      </c>
      <c r="P56" s="353"/>
      <c r="Q56" s="353"/>
      <c r="R56" s="353"/>
      <c r="S56" s="353"/>
      <c r="T56" s="353"/>
      <c r="U56" s="353"/>
      <c r="V56" s="353"/>
      <c r="W56" s="354"/>
      <c r="X56" s="355">
        <v>2748</v>
      </c>
      <c r="Y56" s="356"/>
      <c r="Z56" s="356"/>
      <c r="AA56" s="357"/>
      <c r="AB56" s="367">
        <f>X56*O56*12</f>
        <v>98928</v>
      </c>
      <c r="AC56" s="368"/>
      <c r="AD56" s="369"/>
      <c r="AE56" s="345"/>
      <c r="AF56" s="346"/>
      <c r="AG56" s="346"/>
      <c r="AH56" s="347"/>
      <c r="AI56" s="348"/>
      <c r="AJ56" s="348"/>
      <c r="AK56" s="123">
        <f>X56*3</f>
        <v>8244</v>
      </c>
      <c r="AN56" s="123">
        <v>8244</v>
      </c>
    </row>
    <row r="57" spans="1:40">
      <c r="A57" s="385"/>
      <c r="B57" s="386"/>
      <c r="C57" s="387"/>
      <c r="D57" s="388" t="s">
        <v>135</v>
      </c>
      <c r="E57" s="389"/>
      <c r="F57" s="389"/>
      <c r="G57" s="389"/>
      <c r="H57" s="389"/>
      <c r="I57" s="389"/>
      <c r="J57" s="389"/>
      <c r="K57" s="389"/>
      <c r="L57" s="389"/>
      <c r="M57" s="389"/>
      <c r="N57" s="389"/>
      <c r="O57" s="389"/>
      <c r="P57" s="389"/>
      <c r="Q57" s="389"/>
      <c r="R57" s="389"/>
      <c r="S57" s="389"/>
      <c r="T57" s="389"/>
      <c r="U57" s="389"/>
      <c r="V57" s="389"/>
      <c r="W57" s="389"/>
      <c r="X57" s="389"/>
      <c r="Y57" s="389"/>
      <c r="Z57" s="389"/>
      <c r="AA57" s="390"/>
      <c r="AB57" s="367">
        <f>SUM(AB53:AB56)</f>
        <v>1966968</v>
      </c>
      <c r="AC57" s="368"/>
      <c r="AD57" s="369"/>
      <c r="AE57" s="364"/>
      <c r="AF57" s="365"/>
      <c r="AG57" s="365"/>
      <c r="AH57" s="366"/>
      <c r="AI57" s="348"/>
      <c r="AJ57" s="348"/>
    </row>
    <row r="58" spans="1:40">
      <c r="A58" s="391"/>
      <c r="B58" s="391"/>
      <c r="C58" s="391"/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1"/>
      <c r="O58" s="391"/>
      <c r="P58" s="391"/>
      <c r="Q58" s="391"/>
      <c r="R58" s="391"/>
      <c r="S58" s="391"/>
      <c r="T58" s="391"/>
      <c r="U58" s="391"/>
      <c r="V58" s="391"/>
      <c r="W58" s="391"/>
      <c r="X58" s="391"/>
      <c r="Y58" s="391"/>
      <c r="Z58" s="391"/>
      <c r="AA58" s="391"/>
      <c r="AB58" s="391"/>
      <c r="AC58" s="391"/>
      <c r="AD58" s="391"/>
      <c r="AE58" s="391"/>
      <c r="AF58" s="391"/>
      <c r="AG58" s="391"/>
      <c r="AH58" s="391"/>
      <c r="AI58" s="348"/>
      <c r="AJ58" s="348"/>
    </row>
    <row r="59" spans="1:40">
      <c r="A59" s="358" t="s">
        <v>151</v>
      </c>
      <c r="B59" s="359"/>
      <c r="C59" s="359"/>
      <c r="D59" s="359"/>
      <c r="E59" s="359"/>
      <c r="F59" s="359"/>
      <c r="G59" s="359"/>
      <c r="H59" s="360"/>
      <c r="I59" s="404" t="s">
        <v>152</v>
      </c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5"/>
      <c r="X59" s="333" t="s">
        <v>150</v>
      </c>
      <c r="Y59" s="334"/>
      <c r="Z59" s="334"/>
      <c r="AA59" s="334"/>
      <c r="AB59" s="334"/>
      <c r="AC59" s="334"/>
      <c r="AD59" s="334"/>
      <c r="AE59" s="334"/>
      <c r="AF59" s="334"/>
      <c r="AG59" s="334"/>
      <c r="AH59" s="335"/>
      <c r="AI59" s="348"/>
      <c r="AJ59" s="348"/>
    </row>
    <row r="60" spans="1:40">
      <c r="A60" s="392">
        <v>2</v>
      </c>
      <c r="B60" s="393"/>
      <c r="C60" s="394"/>
      <c r="D60" s="395" t="s">
        <v>149</v>
      </c>
      <c r="E60" s="396"/>
      <c r="F60" s="396"/>
      <c r="G60" s="396"/>
      <c r="H60" s="397"/>
      <c r="I60" s="358" t="s">
        <v>148</v>
      </c>
      <c r="J60" s="359"/>
      <c r="K60" s="359"/>
      <c r="L60" s="359"/>
      <c r="M60" s="360"/>
      <c r="N60" s="131" t="s">
        <v>147</v>
      </c>
      <c r="O60" s="336" t="s">
        <v>153</v>
      </c>
      <c r="P60" s="337"/>
      <c r="Q60" s="337"/>
      <c r="R60" s="337"/>
      <c r="S60" s="337"/>
      <c r="T60" s="337"/>
      <c r="U60" s="337"/>
      <c r="V60" s="337"/>
      <c r="W60" s="338"/>
      <c r="X60" s="333" t="s">
        <v>145</v>
      </c>
      <c r="Y60" s="334"/>
      <c r="Z60" s="334"/>
      <c r="AA60" s="335"/>
      <c r="AB60" s="336" t="s">
        <v>144</v>
      </c>
      <c r="AC60" s="337"/>
      <c r="AD60" s="338"/>
      <c r="AE60" s="358" t="s">
        <v>143</v>
      </c>
      <c r="AF60" s="359"/>
      <c r="AG60" s="359"/>
      <c r="AH60" s="360"/>
      <c r="AI60" s="398"/>
      <c r="AJ60" s="398"/>
    </row>
    <row r="61" spans="1:40" ht="15.75" customHeight="1">
      <c r="A61" s="399" t="s">
        <v>152</v>
      </c>
      <c r="B61" s="340"/>
      <c r="C61" s="341"/>
      <c r="D61" s="376" t="s">
        <v>142</v>
      </c>
      <c r="E61" s="377"/>
      <c r="F61" s="377"/>
      <c r="G61" s="377"/>
      <c r="H61" s="378"/>
      <c r="I61" s="349" t="s">
        <v>141</v>
      </c>
      <c r="J61" s="350"/>
      <c r="K61" s="350"/>
      <c r="L61" s="350"/>
      <c r="M61" s="351"/>
      <c r="N61" s="130" t="s">
        <v>136</v>
      </c>
      <c r="O61" s="352">
        <v>2</v>
      </c>
      <c r="P61" s="353"/>
      <c r="Q61" s="353"/>
      <c r="R61" s="353"/>
      <c r="S61" s="353"/>
      <c r="T61" s="353"/>
      <c r="U61" s="353"/>
      <c r="V61" s="353"/>
      <c r="W61" s="354"/>
      <c r="X61" s="355">
        <v>45666</v>
      </c>
      <c r="Y61" s="356"/>
      <c r="Z61" s="356"/>
      <c r="AA61" s="357"/>
      <c r="AB61" s="367">
        <f>X61*O61*12</f>
        <v>1095984</v>
      </c>
      <c r="AC61" s="368"/>
      <c r="AD61" s="369"/>
      <c r="AE61" s="364"/>
      <c r="AF61" s="365"/>
      <c r="AG61" s="365"/>
      <c r="AH61" s="366"/>
      <c r="AI61" s="348"/>
      <c r="AJ61" s="348"/>
    </row>
    <row r="62" spans="1:40">
      <c r="A62" s="342"/>
      <c r="B62" s="343"/>
      <c r="C62" s="344"/>
      <c r="D62" s="379"/>
      <c r="E62" s="380"/>
      <c r="F62" s="380"/>
      <c r="G62" s="380"/>
      <c r="H62" s="381"/>
      <c r="I62" s="349" t="s">
        <v>140</v>
      </c>
      <c r="J62" s="350"/>
      <c r="K62" s="350"/>
      <c r="L62" s="350"/>
      <c r="M62" s="351"/>
      <c r="N62" s="130" t="s">
        <v>136</v>
      </c>
      <c r="O62" s="352">
        <v>2</v>
      </c>
      <c r="P62" s="353"/>
      <c r="Q62" s="353"/>
      <c r="R62" s="353"/>
      <c r="S62" s="353"/>
      <c r="T62" s="353"/>
      <c r="U62" s="353"/>
      <c r="V62" s="353"/>
      <c r="W62" s="354"/>
      <c r="X62" s="355">
        <v>4008</v>
      </c>
      <c r="Y62" s="356"/>
      <c r="Z62" s="356"/>
      <c r="AA62" s="357"/>
      <c r="AB62" s="367">
        <f>X62*O62*12</f>
        <v>96192</v>
      </c>
      <c r="AC62" s="368"/>
      <c r="AD62" s="369"/>
      <c r="AE62" s="339" t="s">
        <v>139</v>
      </c>
      <c r="AF62" s="340"/>
      <c r="AG62" s="340"/>
      <c r="AH62" s="341"/>
      <c r="AI62" s="348"/>
      <c r="AJ62" s="348"/>
      <c r="AK62" s="123">
        <f>X62*2</f>
        <v>8016</v>
      </c>
      <c r="AN62" s="123">
        <v>8016</v>
      </c>
    </row>
    <row r="63" spans="1:40">
      <c r="A63" s="342"/>
      <c r="B63" s="343"/>
      <c r="C63" s="344"/>
      <c r="D63" s="379"/>
      <c r="E63" s="380"/>
      <c r="F63" s="380"/>
      <c r="G63" s="380"/>
      <c r="H63" s="381"/>
      <c r="I63" s="349" t="s">
        <v>138</v>
      </c>
      <c r="J63" s="350"/>
      <c r="K63" s="350"/>
      <c r="L63" s="350"/>
      <c r="M63" s="351"/>
      <c r="N63" s="130" t="s">
        <v>136</v>
      </c>
      <c r="O63" s="352">
        <v>2</v>
      </c>
      <c r="P63" s="353"/>
      <c r="Q63" s="353"/>
      <c r="R63" s="353"/>
      <c r="S63" s="353"/>
      <c r="T63" s="353"/>
      <c r="U63" s="353"/>
      <c r="V63" s="353"/>
      <c r="W63" s="354"/>
      <c r="X63" s="355">
        <v>2216</v>
      </c>
      <c r="Y63" s="356"/>
      <c r="Z63" s="356"/>
      <c r="AA63" s="357"/>
      <c r="AB63" s="367">
        <f>X63*O63*12</f>
        <v>53184</v>
      </c>
      <c r="AC63" s="368"/>
      <c r="AD63" s="369"/>
      <c r="AE63" s="342"/>
      <c r="AF63" s="343"/>
      <c r="AG63" s="343"/>
      <c r="AH63" s="344"/>
      <c r="AI63" s="348"/>
      <c r="AJ63" s="348"/>
      <c r="AK63" s="123">
        <f>X63*2</f>
        <v>4432</v>
      </c>
      <c r="AN63" s="123">
        <v>4432</v>
      </c>
    </row>
    <row r="64" spans="1:40">
      <c r="A64" s="342"/>
      <c r="B64" s="343"/>
      <c r="C64" s="344"/>
      <c r="D64" s="382"/>
      <c r="E64" s="383"/>
      <c r="F64" s="383"/>
      <c r="G64" s="383"/>
      <c r="H64" s="384"/>
      <c r="I64" s="349" t="s">
        <v>137</v>
      </c>
      <c r="J64" s="350"/>
      <c r="K64" s="350"/>
      <c r="L64" s="350"/>
      <c r="M64" s="351"/>
      <c r="N64" s="130" t="s">
        <v>136</v>
      </c>
      <c r="O64" s="352">
        <v>2</v>
      </c>
      <c r="P64" s="353"/>
      <c r="Q64" s="353"/>
      <c r="R64" s="353"/>
      <c r="S64" s="353"/>
      <c r="T64" s="353"/>
      <c r="U64" s="353"/>
      <c r="V64" s="353"/>
      <c r="W64" s="354"/>
      <c r="X64" s="355">
        <v>2748</v>
      </c>
      <c r="Y64" s="356"/>
      <c r="Z64" s="356"/>
      <c r="AA64" s="357"/>
      <c r="AB64" s="367">
        <f>X64*O64*12</f>
        <v>65952</v>
      </c>
      <c r="AC64" s="368"/>
      <c r="AD64" s="369"/>
      <c r="AE64" s="345"/>
      <c r="AF64" s="346"/>
      <c r="AG64" s="346"/>
      <c r="AH64" s="347"/>
      <c r="AI64" s="348"/>
      <c r="AJ64" s="348"/>
      <c r="AK64" s="123">
        <f>X64*2</f>
        <v>5496</v>
      </c>
      <c r="AN64" s="123">
        <v>5496</v>
      </c>
    </row>
    <row r="65" spans="1:40">
      <c r="A65" s="385"/>
      <c r="B65" s="386"/>
      <c r="C65" s="387"/>
      <c r="D65" s="388" t="s">
        <v>135</v>
      </c>
      <c r="E65" s="389"/>
      <c r="F65" s="389"/>
      <c r="G65" s="389"/>
      <c r="H65" s="389"/>
      <c r="I65" s="389"/>
      <c r="J65" s="389"/>
      <c r="K65" s="389"/>
      <c r="L65" s="389"/>
      <c r="M65" s="389"/>
      <c r="N65" s="389"/>
      <c r="O65" s="389"/>
      <c r="P65" s="389"/>
      <c r="Q65" s="389"/>
      <c r="R65" s="389"/>
      <c r="S65" s="389"/>
      <c r="T65" s="389"/>
      <c r="U65" s="389"/>
      <c r="V65" s="389"/>
      <c r="W65" s="389"/>
      <c r="X65" s="389"/>
      <c r="Y65" s="389"/>
      <c r="Z65" s="389"/>
      <c r="AA65" s="390"/>
      <c r="AB65" s="367">
        <f>SUM(AB61:AB64)</f>
        <v>1311312</v>
      </c>
      <c r="AC65" s="368"/>
      <c r="AD65" s="369"/>
      <c r="AE65" s="364"/>
      <c r="AF65" s="365"/>
      <c r="AG65" s="365"/>
      <c r="AH65" s="366"/>
      <c r="AI65" s="348"/>
      <c r="AJ65" s="348"/>
    </row>
    <row r="66" spans="1:40">
      <c r="A66" s="391"/>
      <c r="B66" s="391"/>
      <c r="C66" s="391"/>
      <c r="D66" s="391"/>
      <c r="E66" s="391"/>
      <c r="F66" s="391"/>
      <c r="G66" s="391"/>
      <c r="H66" s="391"/>
      <c r="I66" s="391"/>
      <c r="J66" s="391"/>
      <c r="K66" s="391"/>
      <c r="L66" s="391"/>
      <c r="M66" s="391"/>
      <c r="N66" s="391"/>
      <c r="O66" s="391"/>
      <c r="P66" s="391"/>
      <c r="Q66" s="391"/>
      <c r="R66" s="391"/>
      <c r="S66" s="391"/>
      <c r="T66" s="391"/>
      <c r="U66" s="391"/>
      <c r="V66" s="391"/>
      <c r="W66" s="391"/>
      <c r="X66" s="391"/>
      <c r="Y66" s="391"/>
      <c r="Z66" s="391"/>
      <c r="AA66" s="391"/>
      <c r="AB66" s="391"/>
      <c r="AC66" s="391"/>
      <c r="AD66" s="391"/>
      <c r="AE66" s="391"/>
      <c r="AF66" s="391"/>
      <c r="AG66" s="391"/>
      <c r="AH66" s="391"/>
    </row>
    <row r="67" spans="1:40">
      <c r="A67" s="358" t="s">
        <v>151</v>
      </c>
      <c r="B67" s="359"/>
      <c r="C67" s="359"/>
      <c r="D67" s="359"/>
      <c r="E67" s="359"/>
      <c r="F67" s="359"/>
      <c r="G67" s="359"/>
      <c r="H67" s="360"/>
      <c r="I67" s="404" t="s">
        <v>26</v>
      </c>
      <c r="J67" s="334"/>
      <c r="K67" s="334"/>
      <c r="L67" s="334"/>
      <c r="M67" s="334"/>
      <c r="N67" s="334"/>
      <c r="O67" s="334"/>
      <c r="P67" s="334"/>
      <c r="Q67" s="334"/>
      <c r="R67" s="334"/>
      <c r="S67" s="334"/>
      <c r="T67" s="334"/>
      <c r="U67" s="334"/>
      <c r="V67" s="334"/>
      <c r="W67" s="335"/>
      <c r="X67" s="333" t="s">
        <v>150</v>
      </c>
      <c r="Y67" s="334"/>
      <c r="Z67" s="334"/>
      <c r="AA67" s="334"/>
      <c r="AB67" s="334"/>
      <c r="AC67" s="334"/>
      <c r="AD67" s="334"/>
      <c r="AE67" s="334"/>
      <c r="AF67" s="334"/>
      <c r="AG67" s="334"/>
      <c r="AH67" s="335"/>
    </row>
    <row r="68" spans="1:40">
      <c r="A68" s="400">
        <v>3</v>
      </c>
      <c r="B68" s="401"/>
      <c r="C68" s="402"/>
      <c r="D68" s="324" t="s">
        <v>149</v>
      </c>
      <c r="E68" s="325"/>
      <c r="F68" s="325"/>
      <c r="G68" s="325"/>
      <c r="H68" s="326"/>
      <c r="I68" s="358" t="s">
        <v>148</v>
      </c>
      <c r="J68" s="359"/>
      <c r="K68" s="359"/>
      <c r="L68" s="359"/>
      <c r="M68" s="360"/>
      <c r="N68" s="131" t="s">
        <v>147</v>
      </c>
      <c r="O68" s="330" t="s">
        <v>146</v>
      </c>
      <c r="P68" s="331"/>
      <c r="Q68" s="331"/>
      <c r="R68" s="331"/>
      <c r="S68" s="331"/>
      <c r="T68" s="331"/>
      <c r="U68" s="331"/>
      <c r="V68" s="331"/>
      <c r="W68" s="332"/>
      <c r="X68" s="333" t="s">
        <v>145</v>
      </c>
      <c r="Y68" s="334"/>
      <c r="Z68" s="334"/>
      <c r="AA68" s="335"/>
      <c r="AB68" s="336" t="s">
        <v>144</v>
      </c>
      <c r="AC68" s="337"/>
      <c r="AD68" s="338"/>
      <c r="AE68" s="358" t="s">
        <v>143</v>
      </c>
      <c r="AF68" s="359"/>
      <c r="AG68" s="359"/>
      <c r="AH68" s="360"/>
    </row>
    <row r="69" spans="1:40">
      <c r="A69" s="399" t="s">
        <v>26</v>
      </c>
      <c r="B69" s="340"/>
      <c r="C69" s="341"/>
      <c r="D69" s="376" t="s">
        <v>142</v>
      </c>
      <c r="E69" s="377"/>
      <c r="F69" s="377"/>
      <c r="G69" s="377"/>
      <c r="H69" s="378"/>
      <c r="I69" s="349" t="s">
        <v>141</v>
      </c>
      <c r="J69" s="350"/>
      <c r="K69" s="350"/>
      <c r="L69" s="350"/>
      <c r="M69" s="351"/>
      <c r="N69" s="130" t="s">
        <v>136</v>
      </c>
      <c r="O69" s="352">
        <v>3</v>
      </c>
      <c r="P69" s="353"/>
      <c r="Q69" s="353"/>
      <c r="R69" s="353"/>
      <c r="S69" s="353"/>
      <c r="T69" s="353"/>
      <c r="U69" s="353"/>
      <c r="V69" s="353"/>
      <c r="W69" s="354"/>
      <c r="X69" s="355">
        <v>38000</v>
      </c>
      <c r="Y69" s="356"/>
      <c r="Z69" s="356"/>
      <c r="AA69" s="357"/>
      <c r="AB69" s="367">
        <f>X69*O69*12</f>
        <v>1368000</v>
      </c>
      <c r="AC69" s="368"/>
      <c r="AD69" s="369"/>
      <c r="AE69" s="364"/>
      <c r="AF69" s="365"/>
      <c r="AG69" s="365"/>
      <c r="AH69" s="366"/>
    </row>
    <row r="70" spans="1:40">
      <c r="A70" s="342"/>
      <c r="B70" s="343"/>
      <c r="C70" s="344"/>
      <c r="D70" s="379"/>
      <c r="E70" s="380"/>
      <c r="F70" s="380"/>
      <c r="G70" s="380"/>
      <c r="H70" s="381"/>
      <c r="I70" s="349" t="s">
        <v>140</v>
      </c>
      <c r="J70" s="350"/>
      <c r="K70" s="350"/>
      <c r="L70" s="350"/>
      <c r="M70" s="351"/>
      <c r="N70" s="130" t="s">
        <v>136</v>
      </c>
      <c r="O70" s="352">
        <v>3</v>
      </c>
      <c r="P70" s="353"/>
      <c r="Q70" s="353"/>
      <c r="R70" s="353"/>
      <c r="S70" s="353"/>
      <c r="T70" s="353"/>
      <c r="U70" s="353"/>
      <c r="V70" s="353"/>
      <c r="W70" s="354"/>
      <c r="X70" s="355">
        <v>3342</v>
      </c>
      <c r="Y70" s="356"/>
      <c r="Z70" s="356"/>
      <c r="AA70" s="357"/>
      <c r="AB70" s="367">
        <f>X70*O70*12</f>
        <v>120312</v>
      </c>
      <c r="AC70" s="368"/>
      <c r="AD70" s="369"/>
      <c r="AE70" s="339" t="s">
        <v>139</v>
      </c>
      <c r="AF70" s="340"/>
      <c r="AG70" s="340"/>
      <c r="AH70" s="341"/>
      <c r="AJ70" s="123">
        <v>3841</v>
      </c>
      <c r="AK70" s="123">
        <f>AJ70*3</f>
        <v>11523</v>
      </c>
      <c r="AN70" s="123">
        <f>X70*O70</f>
        <v>10026</v>
      </c>
    </row>
    <row r="71" spans="1:40">
      <c r="A71" s="342"/>
      <c r="B71" s="343"/>
      <c r="C71" s="344"/>
      <c r="D71" s="379"/>
      <c r="E71" s="380"/>
      <c r="F71" s="380"/>
      <c r="G71" s="380"/>
      <c r="H71" s="381"/>
      <c r="I71" s="349" t="s">
        <v>138</v>
      </c>
      <c r="J71" s="350"/>
      <c r="K71" s="350"/>
      <c r="L71" s="350"/>
      <c r="M71" s="351"/>
      <c r="N71" s="130" t="s">
        <v>136</v>
      </c>
      <c r="O71" s="352">
        <v>3</v>
      </c>
      <c r="P71" s="353"/>
      <c r="Q71" s="353"/>
      <c r="R71" s="353"/>
      <c r="S71" s="353"/>
      <c r="T71" s="353"/>
      <c r="U71" s="353"/>
      <c r="V71" s="353"/>
      <c r="W71" s="354"/>
      <c r="X71" s="355">
        <v>1849</v>
      </c>
      <c r="Y71" s="356"/>
      <c r="Z71" s="356"/>
      <c r="AA71" s="357"/>
      <c r="AB71" s="367">
        <f>X71*O71*12</f>
        <v>66564</v>
      </c>
      <c r="AC71" s="368"/>
      <c r="AD71" s="369"/>
      <c r="AE71" s="342"/>
      <c r="AF71" s="343"/>
      <c r="AG71" s="343"/>
      <c r="AH71" s="344"/>
      <c r="AJ71" s="123">
        <v>2124</v>
      </c>
      <c r="AK71" s="123">
        <f>AJ71*3</f>
        <v>6372</v>
      </c>
      <c r="AN71" s="123">
        <f>X71*O71</f>
        <v>5547</v>
      </c>
    </row>
    <row r="72" spans="1:40">
      <c r="A72" s="342"/>
      <c r="B72" s="343"/>
      <c r="C72" s="344"/>
      <c r="D72" s="382"/>
      <c r="E72" s="383"/>
      <c r="F72" s="383"/>
      <c r="G72" s="383"/>
      <c r="H72" s="384"/>
      <c r="I72" s="349" t="s">
        <v>137</v>
      </c>
      <c r="J72" s="350"/>
      <c r="K72" s="350"/>
      <c r="L72" s="350"/>
      <c r="M72" s="351"/>
      <c r="N72" s="130" t="s">
        <v>136</v>
      </c>
      <c r="O72" s="352">
        <v>3</v>
      </c>
      <c r="P72" s="353"/>
      <c r="Q72" s="353"/>
      <c r="R72" s="353"/>
      <c r="S72" s="353"/>
      <c r="T72" s="353"/>
      <c r="U72" s="353"/>
      <c r="V72" s="353"/>
      <c r="W72" s="354"/>
      <c r="X72" s="355">
        <v>2292</v>
      </c>
      <c r="Y72" s="356"/>
      <c r="Z72" s="356"/>
      <c r="AA72" s="357"/>
      <c r="AB72" s="367">
        <f>X72*O72*12</f>
        <v>82512</v>
      </c>
      <c r="AC72" s="368"/>
      <c r="AD72" s="369"/>
      <c r="AE72" s="345"/>
      <c r="AF72" s="346"/>
      <c r="AG72" s="346"/>
      <c r="AH72" s="347"/>
      <c r="AJ72" s="123">
        <v>2634</v>
      </c>
      <c r="AK72" s="123">
        <f>AJ72*3</f>
        <v>7902</v>
      </c>
      <c r="AN72" s="123">
        <f>X72*O72</f>
        <v>6876</v>
      </c>
    </row>
    <row r="73" spans="1:40">
      <c r="A73" s="385"/>
      <c r="B73" s="386"/>
      <c r="C73" s="387"/>
      <c r="D73" s="388" t="s">
        <v>135</v>
      </c>
      <c r="E73" s="389"/>
      <c r="F73" s="389"/>
      <c r="G73" s="389"/>
      <c r="H73" s="389"/>
      <c r="I73" s="389"/>
      <c r="J73" s="389"/>
      <c r="K73" s="389"/>
      <c r="L73" s="389"/>
      <c r="M73" s="389"/>
      <c r="N73" s="389"/>
      <c r="O73" s="389"/>
      <c r="P73" s="389"/>
      <c r="Q73" s="389"/>
      <c r="R73" s="389"/>
      <c r="S73" s="389"/>
      <c r="T73" s="389"/>
      <c r="U73" s="389"/>
      <c r="V73" s="389"/>
      <c r="W73" s="389"/>
      <c r="X73" s="389"/>
      <c r="Y73" s="389"/>
      <c r="Z73" s="389"/>
      <c r="AA73" s="390"/>
      <c r="AB73" s="367">
        <f>SUM(AB69:AB72)</f>
        <v>1637388</v>
      </c>
      <c r="AC73" s="368"/>
      <c r="AD73" s="369"/>
      <c r="AE73" s="364"/>
      <c r="AF73" s="365"/>
      <c r="AG73" s="365"/>
      <c r="AH73" s="366"/>
      <c r="AK73" s="123">
        <f>SUM(AK5:AK72)</f>
        <v>151662</v>
      </c>
      <c r="AN73" s="123">
        <f>SUM(AN5:AN72)</f>
        <v>148314</v>
      </c>
    </row>
    <row r="74" spans="1:40">
      <c r="A74" s="398"/>
      <c r="B74" s="398"/>
    </row>
    <row r="76" spans="1:40">
      <c r="A76" s="398"/>
      <c r="B76" s="398"/>
    </row>
    <row r="77" spans="1:40">
      <c r="A77" s="348"/>
      <c r="B77" s="348"/>
    </row>
    <row r="78" spans="1:40">
      <c r="A78" s="348"/>
      <c r="B78" s="348"/>
    </row>
    <row r="79" spans="1:40">
      <c r="A79" s="348"/>
      <c r="B79" s="348"/>
    </row>
    <row r="80" spans="1:40">
      <c r="A80" s="348"/>
      <c r="B80" s="348"/>
    </row>
    <row r="81" spans="1:2">
      <c r="A81" s="348"/>
      <c r="B81" s="348"/>
    </row>
    <row r="82" spans="1:2">
      <c r="A82" s="398"/>
      <c r="B82" s="398"/>
    </row>
    <row r="83" spans="1:2">
      <c r="A83" s="348"/>
      <c r="B83" s="348"/>
    </row>
    <row r="84" spans="1:2">
      <c r="A84" s="398"/>
      <c r="B84" s="398"/>
    </row>
    <row r="85" spans="1:2">
      <c r="A85" s="348"/>
      <c r="B85" s="348"/>
    </row>
    <row r="86" spans="1:2">
      <c r="A86" s="348"/>
      <c r="B86" s="348"/>
    </row>
    <row r="87" spans="1:2">
      <c r="A87" s="348"/>
      <c r="B87" s="348"/>
    </row>
    <row r="88" spans="1:2">
      <c r="A88" s="348"/>
      <c r="B88" s="348"/>
    </row>
    <row r="89" spans="1:2">
      <c r="A89" s="348"/>
      <c r="B89" s="348"/>
    </row>
  </sheetData>
  <mergeCells count="391">
    <mergeCell ref="A89:B89"/>
    <mergeCell ref="A21:C24"/>
    <mergeCell ref="D21:H24"/>
    <mergeCell ref="I21:M21"/>
    <mergeCell ref="O21:W21"/>
    <mergeCell ref="X21:AA21"/>
    <mergeCell ref="O23:W23"/>
    <mergeCell ref="X23:AA23"/>
    <mergeCell ref="A81:B81"/>
    <mergeCell ref="A82:B82"/>
    <mergeCell ref="A87:B87"/>
    <mergeCell ref="A88:B88"/>
    <mergeCell ref="A86:B86"/>
    <mergeCell ref="A84:B84"/>
    <mergeCell ref="A85:B85"/>
    <mergeCell ref="A83:B83"/>
    <mergeCell ref="A79:B79"/>
    <mergeCell ref="A80:B80"/>
    <mergeCell ref="A78:B78"/>
    <mergeCell ref="A76:B76"/>
    <mergeCell ref="A77:B77"/>
    <mergeCell ref="A73:C73"/>
    <mergeCell ref="A74:B74"/>
    <mergeCell ref="I63:M63"/>
    <mergeCell ref="AB21:AD21"/>
    <mergeCell ref="I24:M24"/>
    <mergeCell ref="O24:W24"/>
    <mergeCell ref="X24:AA24"/>
    <mergeCell ref="AB24:AD24"/>
    <mergeCell ref="I22:M22"/>
    <mergeCell ref="O22:W22"/>
    <mergeCell ref="X22:AA22"/>
    <mergeCell ref="AB22:AD22"/>
    <mergeCell ref="I23:M23"/>
    <mergeCell ref="AB23:AD23"/>
    <mergeCell ref="A1:AH2"/>
    <mergeCell ref="A19:H19"/>
    <mergeCell ref="I19:W19"/>
    <mergeCell ref="D73:AA73"/>
    <mergeCell ref="AB73:AD73"/>
    <mergeCell ref="AE73:AH73"/>
    <mergeCell ref="AE12:AH12"/>
    <mergeCell ref="A11:H11"/>
    <mergeCell ref="I11:W11"/>
    <mergeCell ref="X11:AH11"/>
    <mergeCell ref="AE70:AH72"/>
    <mergeCell ref="I71:M71"/>
    <mergeCell ref="O71:W71"/>
    <mergeCell ref="X71:AA71"/>
    <mergeCell ref="AB71:AD71"/>
    <mergeCell ref="AE68:AH68"/>
    <mergeCell ref="AE60:AH60"/>
    <mergeCell ref="A60:C60"/>
    <mergeCell ref="D60:H60"/>
    <mergeCell ref="A57:C57"/>
    <mergeCell ref="A50:AH50"/>
    <mergeCell ref="AE22:AH24"/>
    <mergeCell ref="AB20:AD20"/>
    <mergeCell ref="AE21:AH21"/>
    <mergeCell ref="AI63:AJ63"/>
    <mergeCell ref="I72:M72"/>
    <mergeCell ref="O72:W72"/>
    <mergeCell ref="X72:AA72"/>
    <mergeCell ref="AB72:AD72"/>
    <mergeCell ref="AI64:AJ64"/>
    <mergeCell ref="I70:M70"/>
    <mergeCell ref="O70:W70"/>
    <mergeCell ref="X70:AA70"/>
    <mergeCell ref="AB70:AD70"/>
    <mergeCell ref="X68:AA68"/>
    <mergeCell ref="AB68:AD68"/>
    <mergeCell ref="AE69:AH69"/>
    <mergeCell ref="I67:W67"/>
    <mergeCell ref="X67:AH67"/>
    <mergeCell ref="AI65:AJ65"/>
    <mergeCell ref="AE65:AH65"/>
    <mergeCell ref="X64:AA64"/>
    <mergeCell ref="AB64:AD64"/>
    <mergeCell ref="I62:M62"/>
    <mergeCell ref="O62:W62"/>
    <mergeCell ref="X62:AA62"/>
    <mergeCell ref="I60:M60"/>
    <mergeCell ref="O60:W60"/>
    <mergeCell ref="X60:AA60"/>
    <mergeCell ref="AB60:AD60"/>
    <mergeCell ref="A69:C72"/>
    <mergeCell ref="D69:H72"/>
    <mergeCell ref="I69:M69"/>
    <mergeCell ref="O69:W69"/>
    <mergeCell ref="X69:AA69"/>
    <mergeCell ref="AB69:AD69"/>
    <mergeCell ref="A65:C65"/>
    <mergeCell ref="A67:H67"/>
    <mergeCell ref="A68:C68"/>
    <mergeCell ref="D68:H68"/>
    <mergeCell ref="I68:M68"/>
    <mergeCell ref="O68:W68"/>
    <mergeCell ref="D65:AA65"/>
    <mergeCell ref="AB65:AD65"/>
    <mergeCell ref="A66:AH66"/>
    <mergeCell ref="I64:M64"/>
    <mergeCell ref="O64:W64"/>
    <mergeCell ref="AI62:AJ62"/>
    <mergeCell ref="O63:W63"/>
    <mergeCell ref="X63:AA63"/>
    <mergeCell ref="AB63:AD63"/>
    <mergeCell ref="AI60:AJ60"/>
    <mergeCell ref="AI52:AJ52"/>
    <mergeCell ref="AE52:AH52"/>
    <mergeCell ref="I51:W51"/>
    <mergeCell ref="X51:AH51"/>
    <mergeCell ref="AI54:AJ54"/>
    <mergeCell ref="I55:M55"/>
    <mergeCell ref="O55:W55"/>
    <mergeCell ref="X55:AA55"/>
    <mergeCell ref="AB55:AD55"/>
    <mergeCell ref="I54:M54"/>
    <mergeCell ref="O54:W54"/>
    <mergeCell ref="X54:AA54"/>
    <mergeCell ref="AB54:AD54"/>
    <mergeCell ref="AE54:AH56"/>
    <mergeCell ref="D57:AA57"/>
    <mergeCell ref="AB57:AD57"/>
    <mergeCell ref="D53:H56"/>
    <mergeCell ref="I53:M53"/>
    <mergeCell ref="I56:M56"/>
    <mergeCell ref="A61:C64"/>
    <mergeCell ref="D61:H64"/>
    <mergeCell ref="I61:M61"/>
    <mergeCell ref="O61:W61"/>
    <mergeCell ref="X61:AA61"/>
    <mergeCell ref="AB61:AD61"/>
    <mergeCell ref="AE61:AH61"/>
    <mergeCell ref="AI53:AJ53"/>
    <mergeCell ref="A59:H59"/>
    <mergeCell ref="AB62:AD62"/>
    <mergeCell ref="AE62:AH64"/>
    <mergeCell ref="AI59:AJ59"/>
    <mergeCell ref="A58:AH58"/>
    <mergeCell ref="A53:C56"/>
    <mergeCell ref="O53:W53"/>
    <mergeCell ref="X53:AA53"/>
    <mergeCell ref="AB53:AD53"/>
    <mergeCell ref="AE53:AH53"/>
    <mergeCell ref="AI58:AJ58"/>
    <mergeCell ref="I59:W59"/>
    <mergeCell ref="X59:AH59"/>
    <mergeCell ref="AI57:AJ57"/>
    <mergeCell ref="AE57:AH57"/>
    <mergeCell ref="AI61:AJ61"/>
    <mergeCell ref="AI55:AJ55"/>
    <mergeCell ref="AI56:AJ56"/>
    <mergeCell ref="O45:W45"/>
    <mergeCell ref="X45:AA45"/>
    <mergeCell ref="AB45:AD45"/>
    <mergeCell ref="AB48:AD48"/>
    <mergeCell ref="X47:AA47"/>
    <mergeCell ref="AB47:AD47"/>
    <mergeCell ref="I47:M47"/>
    <mergeCell ref="O47:W47"/>
    <mergeCell ref="O56:W56"/>
    <mergeCell ref="X56:AA56"/>
    <mergeCell ref="AB56:AD56"/>
    <mergeCell ref="AI46:AJ46"/>
    <mergeCell ref="AI44:AJ44"/>
    <mergeCell ref="I48:M48"/>
    <mergeCell ref="O48:W48"/>
    <mergeCell ref="X48:AA48"/>
    <mergeCell ref="AI45:AJ45"/>
    <mergeCell ref="AI48:AJ48"/>
    <mergeCell ref="AI51:AJ51"/>
    <mergeCell ref="AI47:AJ47"/>
    <mergeCell ref="D41:AA41"/>
    <mergeCell ref="AE44:AH44"/>
    <mergeCell ref="A42:AH42"/>
    <mergeCell ref="A51:H51"/>
    <mergeCell ref="A45:C48"/>
    <mergeCell ref="D45:H48"/>
    <mergeCell ref="I45:M45"/>
    <mergeCell ref="AE41:AH41"/>
    <mergeCell ref="AI43:AJ43"/>
    <mergeCell ref="AI49:AJ49"/>
    <mergeCell ref="I46:M46"/>
    <mergeCell ref="O46:W46"/>
    <mergeCell ref="X46:AA46"/>
    <mergeCell ref="AB46:AD46"/>
    <mergeCell ref="AE46:AH48"/>
    <mergeCell ref="AE49:AH49"/>
    <mergeCell ref="A44:C44"/>
    <mergeCell ref="D44:H44"/>
    <mergeCell ref="I44:M44"/>
    <mergeCell ref="O44:W44"/>
    <mergeCell ref="X44:AA44"/>
    <mergeCell ref="AE45:AH45"/>
    <mergeCell ref="A43:H43"/>
    <mergeCell ref="I43:W43"/>
    <mergeCell ref="X43:AH43"/>
    <mergeCell ref="AB44:AD44"/>
    <mergeCell ref="A52:C52"/>
    <mergeCell ref="D52:H52"/>
    <mergeCell ref="I52:M52"/>
    <mergeCell ref="O52:W52"/>
    <mergeCell ref="X52:AA52"/>
    <mergeCell ref="AB52:AD52"/>
    <mergeCell ref="A49:C49"/>
    <mergeCell ref="D49:AA49"/>
    <mergeCell ref="AB49:AD49"/>
    <mergeCell ref="A36:C36"/>
    <mergeCell ref="D36:H36"/>
    <mergeCell ref="I36:M36"/>
    <mergeCell ref="A37:C40"/>
    <mergeCell ref="D37:H40"/>
    <mergeCell ref="I37:M37"/>
    <mergeCell ref="I39:M39"/>
    <mergeCell ref="AI40:AJ40"/>
    <mergeCell ref="AI41:AJ41"/>
    <mergeCell ref="A41:C41"/>
    <mergeCell ref="I40:M40"/>
    <mergeCell ref="O40:W40"/>
    <mergeCell ref="X40:AA40"/>
    <mergeCell ref="AB40:AD40"/>
    <mergeCell ref="I38:M38"/>
    <mergeCell ref="AI37:AJ37"/>
    <mergeCell ref="AI39:AJ39"/>
    <mergeCell ref="AI36:AJ36"/>
    <mergeCell ref="AE36:AH36"/>
    <mergeCell ref="AB41:AD41"/>
    <mergeCell ref="I27:W27"/>
    <mergeCell ref="A33:C33"/>
    <mergeCell ref="D33:AA33"/>
    <mergeCell ref="AB33:AD33"/>
    <mergeCell ref="AI28:AJ28"/>
    <mergeCell ref="AE37:AH37"/>
    <mergeCell ref="AI29:AJ29"/>
    <mergeCell ref="AE30:AH32"/>
    <mergeCell ref="O38:W38"/>
    <mergeCell ref="X38:AA38"/>
    <mergeCell ref="AB38:AD38"/>
    <mergeCell ref="AE38:AH40"/>
    <mergeCell ref="AI35:AJ35"/>
    <mergeCell ref="O36:W36"/>
    <mergeCell ref="X36:AA36"/>
    <mergeCell ref="AB36:AD36"/>
    <mergeCell ref="O37:W37"/>
    <mergeCell ref="X37:AA37"/>
    <mergeCell ref="AB37:AD37"/>
    <mergeCell ref="O39:W39"/>
    <mergeCell ref="X39:AA39"/>
    <mergeCell ref="AB39:AD39"/>
    <mergeCell ref="A34:AH34"/>
    <mergeCell ref="AI38:AJ38"/>
    <mergeCell ref="A35:H35"/>
    <mergeCell ref="I35:W35"/>
    <mergeCell ref="X35:AH35"/>
    <mergeCell ref="AI33:AJ33"/>
    <mergeCell ref="AE33:AH33"/>
    <mergeCell ref="AI30:AJ30"/>
    <mergeCell ref="I31:M31"/>
    <mergeCell ref="O31:W31"/>
    <mergeCell ref="X31:AA31"/>
    <mergeCell ref="AB31:AD31"/>
    <mergeCell ref="AI34:AJ34"/>
    <mergeCell ref="AI31:AJ31"/>
    <mergeCell ref="AI32:AJ32"/>
    <mergeCell ref="AI23:AJ23"/>
    <mergeCell ref="I32:M32"/>
    <mergeCell ref="O32:W32"/>
    <mergeCell ref="X32:AA32"/>
    <mergeCell ref="AB32:AD32"/>
    <mergeCell ref="AI24:AJ24"/>
    <mergeCell ref="AE25:AH25"/>
    <mergeCell ref="A26:AH26"/>
    <mergeCell ref="I30:M30"/>
    <mergeCell ref="O30:W30"/>
    <mergeCell ref="A29:C32"/>
    <mergeCell ref="D29:H32"/>
    <mergeCell ref="I29:M29"/>
    <mergeCell ref="O29:W29"/>
    <mergeCell ref="X29:AA29"/>
    <mergeCell ref="AB29:AD29"/>
    <mergeCell ref="AE29:AH29"/>
    <mergeCell ref="AI26:AJ26"/>
    <mergeCell ref="A25:C25"/>
    <mergeCell ref="D25:AA25"/>
    <mergeCell ref="AB25:AD25"/>
    <mergeCell ref="X30:AA30"/>
    <mergeCell ref="AB30:AD30"/>
    <mergeCell ref="AE28:AH28"/>
    <mergeCell ref="AI21:AJ21"/>
    <mergeCell ref="A27:H27"/>
    <mergeCell ref="AI27:AJ27"/>
    <mergeCell ref="AE17:AH17"/>
    <mergeCell ref="AI17:AJ17"/>
    <mergeCell ref="A18:AH18"/>
    <mergeCell ref="AI18:AJ18"/>
    <mergeCell ref="AI19:AJ19"/>
    <mergeCell ref="A28:C28"/>
    <mergeCell ref="D28:H28"/>
    <mergeCell ref="I28:M28"/>
    <mergeCell ref="O28:W28"/>
    <mergeCell ref="X28:AA28"/>
    <mergeCell ref="AB28:AD28"/>
    <mergeCell ref="AI22:AJ22"/>
    <mergeCell ref="X19:AH19"/>
    <mergeCell ref="AE20:AH20"/>
    <mergeCell ref="X27:AH27"/>
    <mergeCell ref="AI25:AJ25"/>
    <mergeCell ref="A20:C20"/>
    <mergeCell ref="D20:H20"/>
    <mergeCell ref="I20:M20"/>
    <mergeCell ref="O20:W20"/>
    <mergeCell ref="X20:AA20"/>
    <mergeCell ref="AI20:AJ20"/>
    <mergeCell ref="A13:C16"/>
    <mergeCell ref="D13:H16"/>
    <mergeCell ref="I13:M13"/>
    <mergeCell ref="O13:W13"/>
    <mergeCell ref="X13:AA13"/>
    <mergeCell ref="AB13:AD13"/>
    <mergeCell ref="X14:AA14"/>
    <mergeCell ref="AB14:AD14"/>
    <mergeCell ref="A17:C17"/>
    <mergeCell ref="D17:AA17"/>
    <mergeCell ref="AB17:AD17"/>
    <mergeCell ref="AE14:AH16"/>
    <mergeCell ref="AI14:AJ14"/>
    <mergeCell ref="I15:M15"/>
    <mergeCell ref="O15:W15"/>
    <mergeCell ref="X15:AA15"/>
    <mergeCell ref="AB15:AD15"/>
    <mergeCell ref="AE13:AH13"/>
    <mergeCell ref="AI13:AJ13"/>
    <mergeCell ref="AI15:AJ15"/>
    <mergeCell ref="I16:M16"/>
    <mergeCell ref="O16:W16"/>
    <mergeCell ref="X16:AA16"/>
    <mergeCell ref="AB16:AD16"/>
    <mergeCell ref="AI16:AJ16"/>
    <mergeCell ref="I14:M14"/>
    <mergeCell ref="O14:W14"/>
    <mergeCell ref="A9:C9"/>
    <mergeCell ref="D9:AA9"/>
    <mergeCell ref="AB9:AD9"/>
    <mergeCell ref="AE9:AH9"/>
    <mergeCell ref="AI9:AJ9"/>
    <mergeCell ref="A10:AH10"/>
    <mergeCell ref="AI10:AJ10"/>
    <mergeCell ref="AI11:AJ11"/>
    <mergeCell ref="A12:C12"/>
    <mergeCell ref="D12:H12"/>
    <mergeCell ref="I12:M12"/>
    <mergeCell ref="O12:W12"/>
    <mergeCell ref="X12:AA12"/>
    <mergeCell ref="AB12:AD12"/>
    <mergeCell ref="AI12:AJ12"/>
    <mergeCell ref="A3:H3"/>
    <mergeCell ref="I3:W3"/>
    <mergeCell ref="X3:AH3"/>
    <mergeCell ref="AI3:AJ3"/>
    <mergeCell ref="A4:C4"/>
    <mergeCell ref="AE5:AH5"/>
    <mergeCell ref="AB7:AD7"/>
    <mergeCell ref="AI7:AJ7"/>
    <mergeCell ref="I8:M8"/>
    <mergeCell ref="O8:W8"/>
    <mergeCell ref="X8:AA8"/>
    <mergeCell ref="AB8:AD8"/>
    <mergeCell ref="AI8:AJ8"/>
    <mergeCell ref="AI5:AJ5"/>
    <mergeCell ref="I6:M6"/>
    <mergeCell ref="A5:C8"/>
    <mergeCell ref="D5:H8"/>
    <mergeCell ref="I5:M5"/>
    <mergeCell ref="O5:W5"/>
    <mergeCell ref="X5:AA5"/>
    <mergeCell ref="AB5:AD5"/>
    <mergeCell ref="O6:W6"/>
    <mergeCell ref="X6:AA6"/>
    <mergeCell ref="AB6:AD6"/>
    <mergeCell ref="AI4:AJ4"/>
    <mergeCell ref="D4:H4"/>
    <mergeCell ref="I4:M4"/>
    <mergeCell ref="O4:W4"/>
    <mergeCell ref="X4:AA4"/>
    <mergeCell ref="AB4:AD4"/>
    <mergeCell ref="AE4:AH4"/>
    <mergeCell ref="AE6:AH8"/>
    <mergeCell ref="AI6:AJ6"/>
    <mergeCell ref="I7:M7"/>
    <mergeCell ref="O7:W7"/>
    <mergeCell ref="X7:AA7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3051-9689-4AF0-A873-420870A0849B}">
  <sheetPr>
    <tabColor rgb="FF92D050"/>
    <pageSetUpPr fitToPage="1"/>
  </sheetPr>
  <dimension ref="A1:K1033"/>
  <sheetViews>
    <sheetView zoomScaleNormal="100" workbookViewId="0">
      <selection activeCell="J12" sqref="J12"/>
    </sheetView>
  </sheetViews>
  <sheetFormatPr defaultColWidth="11.25" defaultRowHeight="15" customHeight="1"/>
  <cols>
    <col min="1" max="1" width="4.875" style="15" customWidth="1"/>
    <col min="2" max="2" width="13.875" style="15" customWidth="1"/>
    <col min="3" max="3" width="22.375" style="15" customWidth="1"/>
    <col min="4" max="4" width="10.125" style="15" customWidth="1"/>
    <col min="5" max="6" width="5.625" style="15" customWidth="1"/>
    <col min="7" max="8" width="11.625" style="15" bestFit="1" customWidth="1"/>
    <col min="9" max="9" width="12.625" style="15" customWidth="1"/>
    <col min="10" max="10" width="65.625" style="24" customWidth="1"/>
    <col min="11" max="11" width="8.75" style="15" customWidth="1"/>
    <col min="12" max="16384" width="11.25" style="15"/>
  </cols>
  <sheetData>
    <row r="1" spans="1:11" ht="15.75" customHeight="1">
      <c r="A1" s="478" t="s">
        <v>38</v>
      </c>
      <c r="B1" s="479"/>
      <c r="C1" s="479"/>
      <c r="D1" s="479"/>
      <c r="E1" s="479"/>
      <c r="F1" s="479"/>
      <c r="G1" s="479"/>
      <c r="H1" s="479"/>
      <c r="I1" s="479"/>
      <c r="J1" s="480"/>
    </row>
    <row r="2" spans="1:11" ht="15.75" customHeight="1">
      <c r="A2" s="481" t="s">
        <v>62</v>
      </c>
      <c r="B2" s="482"/>
      <c r="C2" s="482"/>
      <c r="D2" s="482"/>
      <c r="E2" s="482"/>
      <c r="F2" s="482"/>
      <c r="G2" s="482"/>
      <c r="H2" s="482"/>
      <c r="I2" s="482"/>
      <c r="J2" s="483"/>
    </row>
    <row r="3" spans="1:11" ht="24.2" customHeight="1">
      <c r="A3" s="484" t="s">
        <v>87</v>
      </c>
      <c r="B3" s="485"/>
      <c r="C3" s="485"/>
      <c r="D3" s="485"/>
      <c r="E3" s="485"/>
      <c r="F3" s="485"/>
      <c r="G3" s="485"/>
      <c r="H3" s="485"/>
      <c r="I3" s="485"/>
      <c r="J3" s="486"/>
    </row>
    <row r="4" spans="1:11" ht="15.75" customHeight="1">
      <c r="A4" s="459" t="s">
        <v>81</v>
      </c>
      <c r="B4" s="460"/>
      <c r="C4" s="460"/>
      <c r="D4" s="460"/>
      <c r="E4" s="460"/>
      <c r="F4" s="460"/>
      <c r="G4" s="460"/>
      <c r="H4" s="460"/>
      <c r="I4" s="460"/>
      <c r="J4" s="461"/>
    </row>
    <row r="5" spans="1:11" ht="15.75" customHeight="1">
      <c r="A5" s="73" t="s">
        <v>39</v>
      </c>
      <c r="B5" s="74" t="s">
        <v>40</v>
      </c>
      <c r="C5" s="74" t="s">
        <v>41</v>
      </c>
      <c r="D5" s="74" t="s">
        <v>42</v>
      </c>
      <c r="E5" s="74" t="s">
        <v>43</v>
      </c>
      <c r="F5" s="74" t="s">
        <v>44</v>
      </c>
      <c r="G5" s="74" t="s">
        <v>45</v>
      </c>
      <c r="H5" s="74" t="s">
        <v>46</v>
      </c>
      <c r="I5" s="74" t="s">
        <v>47</v>
      </c>
      <c r="J5" s="79" t="s">
        <v>29</v>
      </c>
    </row>
    <row r="6" spans="1:11" ht="24.95" customHeight="1">
      <c r="A6" s="60">
        <v>1</v>
      </c>
      <c r="B6" s="464" t="s">
        <v>88</v>
      </c>
      <c r="C6" s="19" t="s">
        <v>28</v>
      </c>
      <c r="D6" s="26">
        <v>1</v>
      </c>
      <c r="E6" s="27">
        <v>3</v>
      </c>
      <c r="F6" s="28" t="s">
        <v>35</v>
      </c>
      <c r="G6" s="29">
        <v>34000</v>
      </c>
      <c r="H6" s="29">
        <f>D6*E6*G6</f>
        <v>102000</v>
      </c>
      <c r="I6" s="466">
        <f>H6+H7</f>
        <v>112200</v>
      </c>
      <c r="J6" s="75" t="s">
        <v>37</v>
      </c>
      <c r="K6" s="17"/>
    </row>
    <row r="7" spans="1:11" ht="24.95" customHeight="1">
      <c r="A7" s="60">
        <v>2</v>
      </c>
      <c r="B7" s="465"/>
      <c r="C7" s="19" t="s">
        <v>21</v>
      </c>
      <c r="D7" s="26">
        <v>1</v>
      </c>
      <c r="E7" s="27">
        <v>1</v>
      </c>
      <c r="F7" s="28" t="s">
        <v>64</v>
      </c>
      <c r="G7" s="29">
        <v>10200</v>
      </c>
      <c r="H7" s="29">
        <f>D7*E7*G7</f>
        <v>10200</v>
      </c>
      <c r="I7" s="469"/>
      <c r="J7" s="76" t="s">
        <v>63</v>
      </c>
      <c r="K7" s="54"/>
    </row>
    <row r="8" spans="1:11" ht="36" customHeight="1">
      <c r="A8" s="60">
        <v>3</v>
      </c>
      <c r="B8" s="465"/>
      <c r="C8" s="20" t="s">
        <v>65</v>
      </c>
      <c r="D8" s="30">
        <v>4</v>
      </c>
      <c r="E8" s="31">
        <v>3</v>
      </c>
      <c r="F8" s="32" t="s">
        <v>35</v>
      </c>
      <c r="G8" s="33">
        <v>30000</v>
      </c>
      <c r="H8" s="33">
        <f>D8*E8*G8</f>
        <v>360000</v>
      </c>
      <c r="I8" s="468">
        <f>H8+H9+H10+H11</f>
        <v>533811</v>
      </c>
      <c r="J8" s="76" t="s">
        <v>79</v>
      </c>
      <c r="K8" s="17"/>
    </row>
    <row r="9" spans="1:11" ht="24.95" customHeight="1">
      <c r="A9" s="60">
        <v>4</v>
      </c>
      <c r="B9" s="465"/>
      <c r="C9" s="20" t="s">
        <v>22</v>
      </c>
      <c r="D9" s="30">
        <v>4</v>
      </c>
      <c r="E9" s="31">
        <v>1</v>
      </c>
      <c r="F9" s="32" t="s">
        <v>93</v>
      </c>
      <c r="G9" s="33">
        <v>9000</v>
      </c>
      <c r="H9" s="33">
        <f t="shared" ref="H9:H11" si="0">D9*E9*G9</f>
        <v>36000</v>
      </c>
      <c r="I9" s="465"/>
      <c r="J9" s="76" t="s">
        <v>63</v>
      </c>
      <c r="K9" s="55"/>
    </row>
    <row r="10" spans="1:11" ht="34.5">
      <c r="A10" s="60">
        <v>5</v>
      </c>
      <c r="B10" s="465"/>
      <c r="C10" s="20" t="s">
        <v>34</v>
      </c>
      <c r="D10" s="30">
        <v>1</v>
      </c>
      <c r="E10" s="31">
        <v>3</v>
      </c>
      <c r="F10" s="32" t="s">
        <v>36</v>
      </c>
      <c r="G10" s="33">
        <v>11345</v>
      </c>
      <c r="H10" s="33">
        <f t="shared" si="0"/>
        <v>34035</v>
      </c>
      <c r="I10" s="465"/>
      <c r="J10" s="76" t="s">
        <v>94</v>
      </c>
      <c r="K10" s="17"/>
    </row>
    <row r="11" spans="1:11" ht="34.5">
      <c r="A11" s="60">
        <v>6</v>
      </c>
      <c r="B11" s="465"/>
      <c r="C11" s="20" t="s">
        <v>95</v>
      </c>
      <c r="D11" s="30">
        <v>2</v>
      </c>
      <c r="E11" s="31">
        <v>3</v>
      </c>
      <c r="F11" s="32" t="s">
        <v>35</v>
      </c>
      <c r="G11" s="33">
        <v>17296</v>
      </c>
      <c r="H11" s="33">
        <f t="shared" si="0"/>
        <v>103776</v>
      </c>
      <c r="I11" s="469"/>
      <c r="J11" s="76" t="s">
        <v>96</v>
      </c>
      <c r="K11" s="17"/>
    </row>
    <row r="12" spans="1:11" ht="24.95" customHeight="1">
      <c r="A12" s="60">
        <v>7</v>
      </c>
      <c r="B12" s="465"/>
      <c r="C12" s="23" t="s">
        <v>66</v>
      </c>
      <c r="D12" s="34">
        <v>1</v>
      </c>
      <c r="E12" s="35">
        <v>3</v>
      </c>
      <c r="F12" s="36" t="s">
        <v>35</v>
      </c>
      <c r="G12" s="37">
        <v>45600</v>
      </c>
      <c r="H12" s="37">
        <f>D12*E12*G12</f>
        <v>136800</v>
      </c>
      <c r="I12" s="470">
        <f>H12+H13+H14+H15+H16</f>
        <v>868230</v>
      </c>
      <c r="J12" s="76" t="s">
        <v>84</v>
      </c>
      <c r="K12" s="17"/>
    </row>
    <row r="13" spans="1:11" ht="24.95" customHeight="1">
      <c r="A13" s="60">
        <v>8</v>
      </c>
      <c r="B13" s="465"/>
      <c r="C13" s="23" t="s">
        <v>67</v>
      </c>
      <c r="D13" s="34">
        <v>3</v>
      </c>
      <c r="E13" s="35">
        <v>3</v>
      </c>
      <c r="F13" s="36" t="s">
        <v>35</v>
      </c>
      <c r="G13" s="37">
        <v>43500</v>
      </c>
      <c r="H13" s="37">
        <f t="shared" ref="H13:H26" si="1">D13*E13*G13</f>
        <v>391500</v>
      </c>
      <c r="I13" s="471"/>
      <c r="J13" s="476" t="s">
        <v>83</v>
      </c>
      <c r="K13" s="17"/>
    </row>
    <row r="14" spans="1:11" ht="24.95" customHeight="1">
      <c r="A14" s="60">
        <v>9</v>
      </c>
      <c r="B14" s="465"/>
      <c r="C14" s="23" t="s">
        <v>68</v>
      </c>
      <c r="D14" s="34">
        <v>2</v>
      </c>
      <c r="E14" s="35">
        <v>3</v>
      </c>
      <c r="F14" s="36" t="s">
        <v>35</v>
      </c>
      <c r="G14" s="37">
        <v>43500</v>
      </c>
      <c r="H14" s="37">
        <f t="shared" si="1"/>
        <v>261000</v>
      </c>
      <c r="I14" s="471"/>
      <c r="J14" s="487"/>
      <c r="K14" s="17"/>
    </row>
    <row r="15" spans="1:11" ht="24.95" customHeight="1">
      <c r="A15" s="60">
        <v>10</v>
      </c>
      <c r="B15" s="465"/>
      <c r="C15" s="23" t="s">
        <v>24</v>
      </c>
      <c r="D15" s="34">
        <v>1</v>
      </c>
      <c r="E15" s="38">
        <v>1</v>
      </c>
      <c r="F15" s="36" t="s">
        <v>93</v>
      </c>
      <c r="G15" s="37">
        <v>13680</v>
      </c>
      <c r="H15" s="37">
        <f t="shared" si="1"/>
        <v>13680</v>
      </c>
      <c r="I15" s="471"/>
      <c r="J15" s="76" t="s">
        <v>63</v>
      </c>
      <c r="K15" s="55"/>
    </row>
    <row r="16" spans="1:11" ht="24.95" customHeight="1">
      <c r="A16" s="60">
        <v>11</v>
      </c>
      <c r="B16" s="465"/>
      <c r="C16" s="23" t="s">
        <v>25</v>
      </c>
      <c r="D16" s="34">
        <v>5</v>
      </c>
      <c r="E16" s="38">
        <v>1</v>
      </c>
      <c r="F16" s="36" t="s">
        <v>93</v>
      </c>
      <c r="G16" s="37">
        <v>13050</v>
      </c>
      <c r="H16" s="37">
        <f t="shared" si="1"/>
        <v>65250</v>
      </c>
      <c r="I16" s="471"/>
      <c r="J16" s="76" t="s">
        <v>63</v>
      </c>
      <c r="K16" s="55"/>
    </row>
    <row r="17" spans="1:11" ht="24.95" customHeight="1">
      <c r="A17" s="60">
        <v>12</v>
      </c>
      <c r="B17" s="465"/>
      <c r="C17" s="21" t="s">
        <v>26</v>
      </c>
      <c r="D17" s="39">
        <v>3</v>
      </c>
      <c r="E17" s="40">
        <v>3</v>
      </c>
      <c r="F17" s="41" t="s">
        <v>35</v>
      </c>
      <c r="G17" s="42">
        <v>43500</v>
      </c>
      <c r="H17" s="42">
        <f t="shared" si="1"/>
        <v>391500</v>
      </c>
      <c r="I17" s="473">
        <f>H17+H18</f>
        <v>430650</v>
      </c>
      <c r="J17" s="77" t="s">
        <v>85</v>
      </c>
      <c r="K17" s="17"/>
    </row>
    <row r="18" spans="1:11" ht="24.95" customHeight="1">
      <c r="A18" s="60">
        <v>13</v>
      </c>
      <c r="B18" s="465"/>
      <c r="C18" s="21" t="s">
        <v>27</v>
      </c>
      <c r="D18" s="39">
        <v>3</v>
      </c>
      <c r="E18" s="40">
        <v>1</v>
      </c>
      <c r="F18" s="41" t="s">
        <v>93</v>
      </c>
      <c r="G18" s="42">
        <v>13050</v>
      </c>
      <c r="H18" s="42">
        <f t="shared" si="1"/>
        <v>39150</v>
      </c>
      <c r="I18" s="465"/>
      <c r="J18" s="76" t="s">
        <v>63</v>
      </c>
      <c r="K18" s="55"/>
    </row>
    <row r="19" spans="1:11" ht="24.95" customHeight="1">
      <c r="A19" s="60">
        <v>14</v>
      </c>
      <c r="B19" s="465"/>
      <c r="C19" s="22" t="s">
        <v>69</v>
      </c>
      <c r="D19" s="43">
        <v>1</v>
      </c>
      <c r="E19" s="44">
        <v>3</v>
      </c>
      <c r="F19" s="45" t="s">
        <v>35</v>
      </c>
      <c r="G19" s="46">
        <v>46000</v>
      </c>
      <c r="H19" s="46">
        <f t="shared" si="1"/>
        <v>138000</v>
      </c>
      <c r="I19" s="462">
        <f>H19+H20</f>
        <v>151800</v>
      </c>
      <c r="J19" s="76" t="s">
        <v>85</v>
      </c>
      <c r="K19" s="17"/>
    </row>
    <row r="20" spans="1:11" ht="24.95" customHeight="1">
      <c r="A20" s="60">
        <v>15</v>
      </c>
      <c r="B20" s="465"/>
      <c r="C20" s="22" t="s">
        <v>70</v>
      </c>
      <c r="D20" s="45">
        <v>1</v>
      </c>
      <c r="E20" s="47">
        <v>1</v>
      </c>
      <c r="F20" s="45" t="s">
        <v>64</v>
      </c>
      <c r="G20" s="46">
        <v>13800</v>
      </c>
      <c r="H20" s="46">
        <f t="shared" si="1"/>
        <v>13800</v>
      </c>
      <c r="I20" s="463"/>
      <c r="J20" s="76" t="s">
        <v>63</v>
      </c>
      <c r="K20" s="55"/>
    </row>
    <row r="21" spans="1:11" ht="24.95" customHeight="1">
      <c r="A21" s="60">
        <v>16</v>
      </c>
      <c r="B21" s="464" t="s">
        <v>89</v>
      </c>
      <c r="C21" s="19" t="s">
        <v>28</v>
      </c>
      <c r="D21" s="26">
        <v>1</v>
      </c>
      <c r="E21" s="27">
        <v>9</v>
      </c>
      <c r="F21" s="28" t="s">
        <v>35</v>
      </c>
      <c r="G21" s="29">
        <v>34000</v>
      </c>
      <c r="H21" s="29">
        <f t="shared" si="1"/>
        <v>306000</v>
      </c>
      <c r="I21" s="466">
        <f>H21+H22</f>
        <v>329800</v>
      </c>
      <c r="J21" s="476" t="s">
        <v>112</v>
      </c>
      <c r="K21" s="17"/>
    </row>
    <row r="22" spans="1:11" ht="24.95" customHeight="1">
      <c r="A22" s="60">
        <v>17</v>
      </c>
      <c r="B22" s="465"/>
      <c r="C22" s="19" t="s">
        <v>21</v>
      </c>
      <c r="D22" s="26">
        <v>1</v>
      </c>
      <c r="E22" s="27">
        <v>1</v>
      </c>
      <c r="F22" s="28" t="s">
        <v>64</v>
      </c>
      <c r="G22" s="29">
        <v>23800</v>
      </c>
      <c r="H22" s="29">
        <f t="shared" si="1"/>
        <v>23800</v>
      </c>
      <c r="I22" s="467"/>
      <c r="J22" s="477"/>
      <c r="K22" s="17"/>
    </row>
    <row r="23" spans="1:11" ht="24.95" customHeight="1">
      <c r="A23" s="60">
        <v>18</v>
      </c>
      <c r="B23" s="465"/>
      <c r="C23" s="20" t="s">
        <v>65</v>
      </c>
      <c r="D23" s="30">
        <v>4</v>
      </c>
      <c r="E23" s="31">
        <v>9</v>
      </c>
      <c r="F23" s="32" t="s">
        <v>35</v>
      </c>
      <c r="G23" s="33">
        <v>30000</v>
      </c>
      <c r="H23" s="33">
        <f t="shared" si="1"/>
        <v>1080000</v>
      </c>
      <c r="I23" s="468">
        <f>H23+H24+H25+H26</f>
        <v>1577433</v>
      </c>
      <c r="J23" s="477"/>
      <c r="K23" s="17"/>
    </row>
    <row r="24" spans="1:11" ht="24.95" customHeight="1">
      <c r="A24" s="60">
        <v>19</v>
      </c>
      <c r="B24" s="465"/>
      <c r="C24" s="20" t="s">
        <v>22</v>
      </c>
      <c r="D24" s="30">
        <v>4</v>
      </c>
      <c r="E24" s="31">
        <v>1</v>
      </c>
      <c r="F24" s="32" t="s">
        <v>64</v>
      </c>
      <c r="G24" s="33">
        <v>21000</v>
      </c>
      <c r="H24" s="33">
        <f t="shared" si="1"/>
        <v>84000</v>
      </c>
      <c r="I24" s="465"/>
      <c r="J24" s="477"/>
      <c r="K24" s="17"/>
    </row>
    <row r="25" spans="1:11" ht="24.95" customHeight="1">
      <c r="A25" s="60">
        <v>20</v>
      </c>
      <c r="B25" s="465"/>
      <c r="C25" s="20" t="s">
        <v>34</v>
      </c>
      <c r="D25" s="30">
        <v>1</v>
      </c>
      <c r="E25" s="31">
        <v>9</v>
      </c>
      <c r="F25" s="32" t="s">
        <v>36</v>
      </c>
      <c r="G25" s="33">
        <v>11345</v>
      </c>
      <c r="H25" s="33">
        <f t="shared" si="1"/>
        <v>102105</v>
      </c>
      <c r="I25" s="465"/>
      <c r="J25" s="477"/>
      <c r="K25" s="17"/>
    </row>
    <row r="26" spans="1:11" ht="24.95" customHeight="1">
      <c r="A26" s="60">
        <v>21</v>
      </c>
      <c r="B26" s="465"/>
      <c r="C26" s="20" t="s">
        <v>23</v>
      </c>
      <c r="D26" s="30">
        <v>2</v>
      </c>
      <c r="E26" s="31">
        <v>9</v>
      </c>
      <c r="F26" s="32" t="s">
        <v>35</v>
      </c>
      <c r="G26" s="33">
        <v>17296</v>
      </c>
      <c r="H26" s="33">
        <f t="shared" si="1"/>
        <v>311328</v>
      </c>
      <c r="I26" s="469"/>
      <c r="J26" s="477"/>
      <c r="K26" s="17"/>
    </row>
    <row r="27" spans="1:11" ht="24.95" customHeight="1">
      <c r="A27" s="60">
        <v>22</v>
      </c>
      <c r="B27" s="465"/>
      <c r="C27" s="23" t="s">
        <v>66</v>
      </c>
      <c r="D27" s="34">
        <v>1</v>
      </c>
      <c r="E27" s="38">
        <v>9</v>
      </c>
      <c r="F27" s="36" t="s">
        <v>35</v>
      </c>
      <c r="G27" s="37">
        <v>45600</v>
      </c>
      <c r="H27" s="37">
        <f>D27*E27*G27</f>
        <v>410400</v>
      </c>
      <c r="I27" s="470">
        <f>H27+H28+H29+H30+H31</f>
        <v>2552070</v>
      </c>
      <c r="J27" s="477"/>
      <c r="K27" s="17"/>
    </row>
    <row r="28" spans="1:11" ht="24.95" customHeight="1">
      <c r="A28" s="60">
        <v>23</v>
      </c>
      <c r="B28" s="465"/>
      <c r="C28" s="23" t="s">
        <v>67</v>
      </c>
      <c r="D28" s="34">
        <v>3</v>
      </c>
      <c r="E28" s="38">
        <v>9</v>
      </c>
      <c r="F28" s="36" t="s">
        <v>35</v>
      </c>
      <c r="G28" s="37">
        <v>43500</v>
      </c>
      <c r="H28" s="37">
        <f t="shared" ref="H28:H31" si="2">D28*E28*G28</f>
        <v>1174500</v>
      </c>
      <c r="I28" s="471"/>
      <c r="J28" s="477"/>
      <c r="K28" s="17"/>
    </row>
    <row r="29" spans="1:11" ht="24.95" customHeight="1">
      <c r="A29" s="60">
        <v>24</v>
      </c>
      <c r="B29" s="465"/>
      <c r="C29" s="23" t="s">
        <v>68</v>
      </c>
      <c r="D29" s="34">
        <v>2</v>
      </c>
      <c r="E29" s="38">
        <v>9</v>
      </c>
      <c r="F29" s="36" t="s">
        <v>35</v>
      </c>
      <c r="G29" s="37">
        <v>43500</v>
      </c>
      <c r="H29" s="37">
        <f t="shared" si="2"/>
        <v>783000</v>
      </c>
      <c r="I29" s="471"/>
      <c r="J29" s="477"/>
      <c r="K29" s="17"/>
    </row>
    <row r="30" spans="1:11" ht="24.95" customHeight="1">
      <c r="A30" s="60">
        <v>25</v>
      </c>
      <c r="B30" s="465"/>
      <c r="C30" s="23" t="s">
        <v>24</v>
      </c>
      <c r="D30" s="34">
        <v>1</v>
      </c>
      <c r="E30" s="38">
        <v>1</v>
      </c>
      <c r="F30" s="36" t="s">
        <v>93</v>
      </c>
      <c r="G30" s="37">
        <v>31920</v>
      </c>
      <c r="H30" s="37">
        <f t="shared" si="2"/>
        <v>31920</v>
      </c>
      <c r="I30" s="471"/>
      <c r="J30" s="477"/>
      <c r="K30" s="17"/>
    </row>
    <row r="31" spans="1:11" ht="24.95" customHeight="1">
      <c r="A31" s="60">
        <v>26</v>
      </c>
      <c r="B31" s="465"/>
      <c r="C31" s="23" t="s">
        <v>71</v>
      </c>
      <c r="D31" s="34">
        <v>5</v>
      </c>
      <c r="E31" s="38">
        <v>1</v>
      </c>
      <c r="F31" s="36" t="s">
        <v>64</v>
      </c>
      <c r="G31" s="37">
        <v>30450</v>
      </c>
      <c r="H31" s="37">
        <f t="shared" si="2"/>
        <v>152250</v>
      </c>
      <c r="I31" s="472"/>
      <c r="J31" s="477"/>
      <c r="K31" s="17"/>
    </row>
    <row r="32" spans="1:11" ht="24.95" customHeight="1">
      <c r="A32" s="60">
        <v>27</v>
      </c>
      <c r="B32" s="465"/>
      <c r="C32" s="21" t="s">
        <v>26</v>
      </c>
      <c r="D32" s="39">
        <v>3</v>
      </c>
      <c r="E32" s="40">
        <v>9</v>
      </c>
      <c r="F32" s="41" t="s">
        <v>35</v>
      </c>
      <c r="G32" s="42">
        <v>43500</v>
      </c>
      <c r="H32" s="42">
        <f>D32*E32*G32</f>
        <v>1174500</v>
      </c>
      <c r="I32" s="473">
        <f>H32+H33</f>
        <v>1265850</v>
      </c>
      <c r="J32" s="477"/>
      <c r="K32" s="17"/>
    </row>
    <row r="33" spans="1:11" ht="24.95" customHeight="1">
      <c r="A33" s="60">
        <v>28</v>
      </c>
      <c r="B33" s="465"/>
      <c r="C33" s="21" t="s">
        <v>27</v>
      </c>
      <c r="D33" s="39">
        <v>3</v>
      </c>
      <c r="E33" s="40">
        <v>1</v>
      </c>
      <c r="F33" s="41" t="s">
        <v>64</v>
      </c>
      <c r="G33" s="42">
        <v>30450</v>
      </c>
      <c r="H33" s="42">
        <f>D33*E33*G33</f>
        <v>91350</v>
      </c>
      <c r="I33" s="465"/>
      <c r="J33" s="477"/>
      <c r="K33" s="17"/>
    </row>
    <row r="34" spans="1:11" ht="24.95" customHeight="1">
      <c r="A34" s="60">
        <v>29</v>
      </c>
      <c r="B34" s="465"/>
      <c r="C34" s="22" t="s">
        <v>69</v>
      </c>
      <c r="D34" s="43">
        <v>1</v>
      </c>
      <c r="E34" s="44">
        <v>9</v>
      </c>
      <c r="F34" s="45" t="s">
        <v>35</v>
      </c>
      <c r="G34" s="46">
        <v>46000</v>
      </c>
      <c r="H34" s="46">
        <f>D34*E34*G34</f>
        <v>414000</v>
      </c>
      <c r="I34" s="474">
        <f>H34+H35</f>
        <v>446200</v>
      </c>
      <c r="J34" s="477"/>
      <c r="K34" s="17"/>
    </row>
    <row r="35" spans="1:11" ht="24.95" customHeight="1">
      <c r="A35" s="60">
        <v>30</v>
      </c>
      <c r="B35" s="465"/>
      <c r="C35" s="22" t="s">
        <v>70</v>
      </c>
      <c r="D35" s="45">
        <v>1</v>
      </c>
      <c r="E35" s="44">
        <v>1</v>
      </c>
      <c r="F35" s="45" t="s">
        <v>64</v>
      </c>
      <c r="G35" s="46">
        <v>32200</v>
      </c>
      <c r="H35" s="46">
        <f>D35*E35*G35</f>
        <v>32200</v>
      </c>
      <c r="I35" s="475"/>
      <c r="J35" s="477"/>
      <c r="K35" s="17"/>
    </row>
    <row r="36" spans="1:11" ht="16.5">
      <c r="A36" s="61"/>
      <c r="B36" s="25"/>
      <c r="C36" s="420" t="s">
        <v>75</v>
      </c>
      <c r="D36" s="421"/>
      <c r="E36" s="421"/>
      <c r="F36" s="421"/>
      <c r="G36" s="422"/>
      <c r="H36" s="457">
        <f>SUM(I6:I35)</f>
        <v>8268044</v>
      </c>
      <c r="I36" s="458"/>
      <c r="J36" s="114"/>
    </row>
    <row r="37" spans="1:11" ht="15.75" customHeight="1">
      <c r="A37" s="459" t="s">
        <v>48</v>
      </c>
      <c r="B37" s="460"/>
      <c r="C37" s="460"/>
      <c r="D37" s="460"/>
      <c r="E37" s="460"/>
      <c r="F37" s="460"/>
      <c r="G37" s="460"/>
      <c r="H37" s="460"/>
      <c r="I37" s="460"/>
      <c r="J37" s="461"/>
    </row>
    <row r="38" spans="1:11" ht="15.75" customHeight="1">
      <c r="A38" s="71" t="s">
        <v>39</v>
      </c>
      <c r="B38" s="82" t="s">
        <v>40</v>
      </c>
      <c r="C38" s="409" t="s">
        <v>78</v>
      </c>
      <c r="D38" s="410"/>
      <c r="E38" s="82" t="s">
        <v>43</v>
      </c>
      <c r="F38" s="82" t="s">
        <v>44</v>
      </c>
      <c r="G38" s="82" t="s">
        <v>45</v>
      </c>
      <c r="H38" s="416" t="s">
        <v>46</v>
      </c>
      <c r="I38" s="417"/>
      <c r="J38" s="72" t="s">
        <v>80</v>
      </c>
    </row>
    <row r="39" spans="1:11" ht="63">
      <c r="A39" s="62">
        <v>1</v>
      </c>
      <c r="B39" s="56" t="s">
        <v>90</v>
      </c>
      <c r="C39" s="49" t="s">
        <v>48</v>
      </c>
      <c r="D39" s="57"/>
      <c r="E39" s="25">
        <v>1</v>
      </c>
      <c r="F39" s="58" t="s">
        <v>64</v>
      </c>
      <c r="G39" s="59">
        <v>1879934</v>
      </c>
      <c r="H39" s="418">
        <f>E39*G39</f>
        <v>1879934</v>
      </c>
      <c r="I39" s="419"/>
      <c r="J39" s="75" t="s">
        <v>97</v>
      </c>
    </row>
    <row r="40" spans="1:11" ht="16.5">
      <c r="A40" s="63"/>
      <c r="B40" s="25"/>
      <c r="C40" s="420" t="s">
        <v>76</v>
      </c>
      <c r="D40" s="421"/>
      <c r="E40" s="421"/>
      <c r="F40" s="421"/>
      <c r="G40" s="422"/>
      <c r="H40" s="423">
        <f>H39</f>
        <v>1879934</v>
      </c>
      <c r="I40" s="424"/>
      <c r="J40" s="64"/>
    </row>
    <row r="41" spans="1:11" ht="15.75" customHeight="1">
      <c r="A41" s="425" t="s">
        <v>86</v>
      </c>
      <c r="B41" s="426"/>
      <c r="C41" s="426"/>
      <c r="D41" s="426"/>
      <c r="E41" s="426"/>
      <c r="F41" s="426"/>
      <c r="G41" s="426"/>
      <c r="H41" s="426"/>
      <c r="I41" s="426"/>
      <c r="J41" s="427"/>
    </row>
    <row r="42" spans="1:11" ht="15.75" customHeight="1">
      <c r="A42" s="73" t="s">
        <v>39</v>
      </c>
      <c r="B42" s="74" t="s">
        <v>40</v>
      </c>
      <c r="C42" s="411" t="s">
        <v>78</v>
      </c>
      <c r="D42" s="412"/>
      <c r="E42" s="74" t="s">
        <v>43</v>
      </c>
      <c r="F42" s="74" t="s">
        <v>44</v>
      </c>
      <c r="G42" s="74" t="s">
        <v>45</v>
      </c>
      <c r="H42" s="416" t="s">
        <v>46</v>
      </c>
      <c r="I42" s="417"/>
      <c r="J42" s="80" t="s">
        <v>80</v>
      </c>
    </row>
    <row r="43" spans="1:11" ht="30" customHeight="1">
      <c r="A43" s="60">
        <v>1</v>
      </c>
      <c r="B43" s="428" t="s">
        <v>90</v>
      </c>
      <c r="C43" s="413" t="s">
        <v>32</v>
      </c>
      <c r="D43" s="412"/>
      <c r="E43" s="51">
        <v>12</v>
      </c>
      <c r="F43" s="25" t="s">
        <v>49</v>
      </c>
      <c r="G43" s="50">
        <v>29465</v>
      </c>
      <c r="H43" s="414">
        <f>E43*G43</f>
        <v>353580</v>
      </c>
      <c r="I43" s="415"/>
      <c r="J43" s="65" t="s">
        <v>30</v>
      </c>
    </row>
    <row r="44" spans="1:11" ht="30" customHeight="1">
      <c r="A44" s="60">
        <v>2</v>
      </c>
      <c r="B44" s="429"/>
      <c r="C44" s="413" t="s">
        <v>50</v>
      </c>
      <c r="D44" s="412"/>
      <c r="E44" s="51">
        <v>12</v>
      </c>
      <c r="F44" s="25" t="s">
        <v>35</v>
      </c>
      <c r="G44" s="50">
        <v>40000</v>
      </c>
      <c r="H44" s="414">
        <f>E44*G44</f>
        <v>480000</v>
      </c>
      <c r="I44" s="415"/>
      <c r="J44" s="81" t="s">
        <v>31</v>
      </c>
    </row>
    <row r="45" spans="1:11" ht="16.5">
      <c r="A45" s="60">
        <v>3</v>
      </c>
      <c r="B45" s="429"/>
      <c r="C45" s="413" t="s">
        <v>33</v>
      </c>
      <c r="D45" s="412"/>
      <c r="E45" s="51">
        <v>4</v>
      </c>
      <c r="F45" s="48" t="s">
        <v>49</v>
      </c>
      <c r="G45" s="50">
        <v>45000</v>
      </c>
      <c r="H45" s="414">
        <f>E45*G45</f>
        <v>180000</v>
      </c>
      <c r="I45" s="415"/>
      <c r="J45" s="65" t="s">
        <v>56</v>
      </c>
    </row>
    <row r="46" spans="1:11" ht="16.5">
      <c r="A46" s="60">
        <v>4</v>
      </c>
      <c r="B46" s="429"/>
      <c r="C46" s="83" t="s">
        <v>58</v>
      </c>
      <c r="D46" s="84"/>
      <c r="E46" s="51">
        <v>1</v>
      </c>
      <c r="F46" s="48" t="s">
        <v>49</v>
      </c>
      <c r="G46" s="50">
        <v>10400</v>
      </c>
      <c r="H46" s="414">
        <f t="shared" ref="H46:H52" si="3">E46*G46</f>
        <v>10400</v>
      </c>
      <c r="I46" s="415"/>
      <c r="J46" s="65" t="s">
        <v>60</v>
      </c>
    </row>
    <row r="47" spans="1:11" ht="16.5">
      <c r="A47" s="60">
        <v>5</v>
      </c>
      <c r="B47" s="429"/>
      <c r="C47" s="413" t="s">
        <v>59</v>
      </c>
      <c r="D47" s="412"/>
      <c r="E47" s="51">
        <v>12</v>
      </c>
      <c r="F47" s="48" t="s">
        <v>49</v>
      </c>
      <c r="G47" s="50">
        <v>10400</v>
      </c>
      <c r="H47" s="414">
        <f t="shared" si="3"/>
        <v>124800</v>
      </c>
      <c r="I47" s="415"/>
      <c r="J47" s="65" t="s">
        <v>30</v>
      </c>
    </row>
    <row r="48" spans="1:11" ht="54" customHeight="1">
      <c r="A48" s="60">
        <v>6</v>
      </c>
      <c r="B48" s="429"/>
      <c r="C48" s="413" t="s">
        <v>51</v>
      </c>
      <c r="D48" s="412"/>
      <c r="E48" s="51">
        <v>4</v>
      </c>
      <c r="F48" s="25" t="s">
        <v>49</v>
      </c>
      <c r="G48" s="50">
        <v>35000</v>
      </c>
      <c r="H48" s="414">
        <f t="shared" si="3"/>
        <v>140000</v>
      </c>
      <c r="I48" s="415"/>
      <c r="J48" s="65" t="s">
        <v>91</v>
      </c>
    </row>
    <row r="49" spans="1:10" ht="72" customHeight="1">
      <c r="A49" s="60">
        <v>7</v>
      </c>
      <c r="B49" s="429"/>
      <c r="C49" s="413" t="s">
        <v>82</v>
      </c>
      <c r="D49" s="412"/>
      <c r="E49" s="51">
        <v>24</v>
      </c>
      <c r="F49" s="48" t="s">
        <v>49</v>
      </c>
      <c r="G49" s="50">
        <v>15000</v>
      </c>
      <c r="H49" s="414">
        <f t="shared" si="3"/>
        <v>360000</v>
      </c>
      <c r="I49" s="415"/>
      <c r="J49" s="65" t="s">
        <v>55</v>
      </c>
    </row>
    <row r="50" spans="1:10" ht="16.5">
      <c r="A50" s="60">
        <v>8</v>
      </c>
      <c r="B50" s="429"/>
      <c r="C50" s="413" t="s">
        <v>52</v>
      </c>
      <c r="D50" s="412"/>
      <c r="E50" s="51">
        <v>2</v>
      </c>
      <c r="F50" s="48" t="s">
        <v>49</v>
      </c>
      <c r="G50" s="50">
        <v>15000</v>
      </c>
      <c r="H50" s="414">
        <f t="shared" si="3"/>
        <v>30000</v>
      </c>
      <c r="I50" s="415"/>
      <c r="J50" s="65" t="s">
        <v>57</v>
      </c>
    </row>
    <row r="51" spans="1:10" ht="15.75" customHeight="1">
      <c r="A51" s="60">
        <v>9</v>
      </c>
      <c r="B51" s="429"/>
      <c r="C51" s="413" t="s">
        <v>53</v>
      </c>
      <c r="D51" s="412"/>
      <c r="E51" s="51">
        <v>12</v>
      </c>
      <c r="F51" s="25" t="s">
        <v>49</v>
      </c>
      <c r="G51" s="50">
        <v>5000</v>
      </c>
      <c r="H51" s="414">
        <f t="shared" si="3"/>
        <v>60000</v>
      </c>
      <c r="I51" s="415"/>
      <c r="J51" s="65" t="s">
        <v>30</v>
      </c>
    </row>
    <row r="52" spans="1:10" ht="32.25" customHeight="1">
      <c r="A52" s="60">
        <v>10</v>
      </c>
      <c r="B52" s="430"/>
      <c r="C52" s="413" t="s">
        <v>61</v>
      </c>
      <c r="D52" s="412"/>
      <c r="E52" s="52">
        <v>6</v>
      </c>
      <c r="F52" s="25" t="s">
        <v>49</v>
      </c>
      <c r="G52" s="53">
        <v>25000</v>
      </c>
      <c r="H52" s="414">
        <f t="shared" si="3"/>
        <v>150000</v>
      </c>
      <c r="I52" s="415"/>
      <c r="J52" s="65" t="s">
        <v>92</v>
      </c>
    </row>
    <row r="53" spans="1:10" ht="17.25" thickBot="1">
      <c r="A53" s="68"/>
      <c r="B53" s="69"/>
      <c r="C53" s="454" t="s">
        <v>77</v>
      </c>
      <c r="D53" s="455"/>
      <c r="E53" s="455"/>
      <c r="F53" s="455"/>
      <c r="G53" s="456"/>
      <c r="H53" s="452">
        <f>SUM(H43:H52)</f>
        <v>1888780</v>
      </c>
      <c r="I53" s="453"/>
      <c r="J53" s="78"/>
    </row>
    <row r="54" spans="1:10" ht="30" customHeight="1">
      <c r="A54" s="431" t="s">
        <v>72</v>
      </c>
      <c r="B54" s="432"/>
      <c r="C54" s="437" t="s">
        <v>73</v>
      </c>
      <c r="D54" s="438"/>
      <c r="E54" s="438"/>
      <c r="F54" s="438"/>
      <c r="G54" s="439"/>
      <c r="H54" s="446">
        <f>H36+H40+H53</f>
        <v>12036758</v>
      </c>
      <c r="I54" s="447"/>
      <c r="J54" s="70"/>
    </row>
    <row r="55" spans="1:10" ht="30" customHeight="1">
      <c r="A55" s="433"/>
      <c r="B55" s="434"/>
      <c r="C55" s="440" t="s">
        <v>74</v>
      </c>
      <c r="D55" s="441"/>
      <c r="E55" s="441"/>
      <c r="F55" s="441"/>
      <c r="G55" s="442"/>
      <c r="H55" s="448">
        <f>H54*0.05</f>
        <v>601837.9</v>
      </c>
      <c r="I55" s="449"/>
      <c r="J55" s="66"/>
    </row>
    <row r="56" spans="1:10" ht="30" customHeight="1" thickBot="1">
      <c r="A56" s="435"/>
      <c r="B56" s="436"/>
      <c r="C56" s="443" t="s">
        <v>54</v>
      </c>
      <c r="D56" s="444"/>
      <c r="E56" s="444"/>
      <c r="F56" s="444"/>
      <c r="G56" s="445"/>
      <c r="H56" s="450">
        <f>H54+H55</f>
        <v>12638595.9</v>
      </c>
      <c r="I56" s="451"/>
      <c r="J56" s="67"/>
    </row>
    <row r="57" spans="1:10" ht="15.75" customHeight="1">
      <c r="E57" s="16"/>
      <c r="H57" s="18"/>
    </row>
    <row r="58" spans="1:10" ht="15.75" customHeight="1">
      <c r="E58" s="16"/>
    </row>
    <row r="59" spans="1:10" ht="15.75" customHeight="1">
      <c r="E59" s="16"/>
    </row>
    <row r="60" spans="1:10" ht="15.75" customHeight="1">
      <c r="E60" s="16"/>
    </row>
    <row r="61" spans="1:10" ht="15.75" customHeight="1">
      <c r="E61" s="16"/>
    </row>
    <row r="62" spans="1:10" ht="15.75" customHeight="1">
      <c r="E62" s="16"/>
    </row>
    <row r="63" spans="1:10" ht="15.75" customHeight="1">
      <c r="E63" s="16"/>
    </row>
    <row r="64" spans="1:10" ht="15.75" customHeight="1">
      <c r="E64" s="16"/>
    </row>
    <row r="65" spans="5:5" ht="15.75" customHeight="1">
      <c r="E65" s="16"/>
    </row>
    <row r="66" spans="5:5" ht="15.75" customHeight="1">
      <c r="E66" s="16"/>
    </row>
    <row r="67" spans="5:5" ht="15.75" customHeight="1">
      <c r="E67" s="16"/>
    </row>
    <row r="68" spans="5:5" ht="15.75" customHeight="1">
      <c r="E68" s="16"/>
    </row>
    <row r="69" spans="5:5" ht="15.75" customHeight="1">
      <c r="E69" s="16"/>
    </row>
    <row r="70" spans="5:5" ht="15.75" customHeight="1">
      <c r="E70" s="16"/>
    </row>
    <row r="71" spans="5:5" ht="15.75" customHeight="1">
      <c r="E71" s="16"/>
    </row>
    <row r="72" spans="5:5" ht="15.75" customHeight="1">
      <c r="E72" s="16"/>
    </row>
    <row r="73" spans="5:5" ht="15.75" customHeight="1">
      <c r="E73" s="16"/>
    </row>
    <row r="74" spans="5:5" ht="15.75" customHeight="1">
      <c r="E74" s="16"/>
    </row>
    <row r="75" spans="5:5" ht="15.75" customHeight="1">
      <c r="E75" s="16"/>
    </row>
    <row r="76" spans="5:5" ht="15.75" customHeight="1">
      <c r="E76" s="16"/>
    </row>
    <row r="77" spans="5:5" ht="15.75" customHeight="1">
      <c r="E77" s="16"/>
    </row>
    <row r="78" spans="5:5" ht="15.75" customHeight="1">
      <c r="E78" s="16"/>
    </row>
    <row r="79" spans="5:5" ht="15.75" customHeight="1">
      <c r="E79" s="16"/>
    </row>
    <row r="80" spans="5:5" ht="15.75" customHeight="1">
      <c r="E80" s="16"/>
    </row>
    <row r="81" spans="5:5" ht="15.75" customHeight="1">
      <c r="E81" s="16"/>
    </row>
    <row r="82" spans="5:5" ht="15.75" customHeight="1">
      <c r="E82" s="16"/>
    </row>
    <row r="83" spans="5:5" ht="15.75" customHeight="1">
      <c r="E83" s="16"/>
    </row>
    <row r="84" spans="5:5" ht="15.75" customHeight="1">
      <c r="E84" s="16"/>
    </row>
    <row r="85" spans="5:5" ht="15.75" customHeight="1">
      <c r="E85" s="16"/>
    </row>
    <row r="86" spans="5:5" ht="15.75" customHeight="1">
      <c r="E86" s="16"/>
    </row>
    <row r="87" spans="5:5" ht="15.75" customHeight="1">
      <c r="E87" s="16"/>
    </row>
    <row r="88" spans="5:5" ht="15.75" customHeight="1">
      <c r="E88" s="16"/>
    </row>
    <row r="89" spans="5:5" ht="15.75" customHeight="1">
      <c r="E89" s="16"/>
    </row>
    <row r="90" spans="5:5" ht="15.75" customHeight="1">
      <c r="E90" s="16"/>
    </row>
    <row r="91" spans="5:5" ht="15.75" customHeight="1">
      <c r="E91" s="16"/>
    </row>
    <row r="92" spans="5:5" ht="15.75" customHeight="1">
      <c r="E92" s="16"/>
    </row>
    <row r="93" spans="5:5" ht="15.75" customHeight="1">
      <c r="E93" s="16"/>
    </row>
    <row r="94" spans="5:5" ht="15.75" customHeight="1">
      <c r="E94" s="16"/>
    </row>
    <row r="95" spans="5:5" ht="15.75" customHeight="1">
      <c r="E95" s="16"/>
    </row>
    <row r="96" spans="5:5" ht="15.75" customHeight="1">
      <c r="E96" s="16"/>
    </row>
    <row r="97" spans="5:5" ht="15.75" customHeight="1">
      <c r="E97" s="16"/>
    </row>
    <row r="98" spans="5:5" ht="15.75" customHeight="1">
      <c r="E98" s="16"/>
    </row>
    <row r="99" spans="5:5" ht="15.75" customHeight="1">
      <c r="E99" s="16"/>
    </row>
    <row r="100" spans="5:5" ht="15.75" customHeight="1">
      <c r="E100" s="16"/>
    </row>
    <row r="101" spans="5:5" ht="15.75" customHeight="1">
      <c r="E101" s="16"/>
    </row>
    <row r="102" spans="5:5" ht="15.75" customHeight="1">
      <c r="E102" s="16"/>
    </row>
    <row r="103" spans="5:5" ht="15.75" customHeight="1">
      <c r="E103" s="16"/>
    </row>
    <row r="104" spans="5:5" ht="15.75" customHeight="1">
      <c r="E104" s="16"/>
    </row>
    <row r="105" spans="5:5" ht="15.75" customHeight="1">
      <c r="E105" s="16"/>
    </row>
    <row r="106" spans="5:5" ht="15.75" customHeight="1">
      <c r="E106" s="16"/>
    </row>
    <row r="107" spans="5:5" ht="15.75" customHeight="1">
      <c r="E107" s="16"/>
    </row>
    <row r="108" spans="5:5" ht="15.75" customHeight="1">
      <c r="E108" s="16"/>
    </row>
    <row r="109" spans="5:5" ht="15.75" customHeight="1">
      <c r="E109" s="16"/>
    </row>
    <row r="110" spans="5:5" ht="15.75" customHeight="1">
      <c r="E110" s="16"/>
    </row>
    <row r="111" spans="5:5" ht="15.75" customHeight="1">
      <c r="E111" s="16"/>
    </row>
    <row r="112" spans="5:5" ht="15.75" customHeight="1">
      <c r="E112" s="16"/>
    </row>
    <row r="113" spans="5:5" ht="15.75" customHeight="1">
      <c r="E113" s="16"/>
    </row>
    <row r="114" spans="5:5" ht="15.75" customHeight="1">
      <c r="E114" s="16"/>
    </row>
    <row r="115" spans="5:5" ht="15.75" customHeight="1">
      <c r="E115" s="16"/>
    </row>
    <row r="116" spans="5:5" ht="15.75" customHeight="1">
      <c r="E116" s="16"/>
    </row>
    <row r="117" spans="5:5" ht="15.75" customHeight="1">
      <c r="E117" s="16"/>
    </row>
    <row r="118" spans="5:5" ht="15.75" customHeight="1">
      <c r="E118" s="16"/>
    </row>
    <row r="119" spans="5:5" ht="15.75" customHeight="1">
      <c r="E119" s="16"/>
    </row>
    <row r="120" spans="5:5" ht="15.75" customHeight="1">
      <c r="E120" s="16"/>
    </row>
    <row r="121" spans="5:5" ht="15.75" customHeight="1">
      <c r="E121" s="16"/>
    </row>
    <row r="122" spans="5:5" ht="15.75" customHeight="1">
      <c r="E122" s="16"/>
    </row>
    <row r="123" spans="5:5" ht="15.75" customHeight="1">
      <c r="E123" s="16"/>
    </row>
    <row r="124" spans="5:5" ht="15.75" customHeight="1">
      <c r="E124" s="16"/>
    </row>
    <row r="125" spans="5:5" ht="15.75" customHeight="1">
      <c r="E125" s="16"/>
    </row>
    <row r="126" spans="5:5" ht="15.75" customHeight="1">
      <c r="E126" s="16"/>
    </row>
    <row r="127" spans="5:5" ht="15.75" customHeight="1">
      <c r="E127" s="16"/>
    </row>
    <row r="128" spans="5:5" ht="15.75" customHeight="1">
      <c r="E128" s="16"/>
    </row>
    <row r="129" spans="5:5" ht="15.75" customHeight="1">
      <c r="E129" s="16"/>
    </row>
    <row r="130" spans="5:5" ht="15.75" customHeight="1">
      <c r="E130" s="16"/>
    </row>
    <row r="131" spans="5:5" ht="15.75" customHeight="1">
      <c r="E131" s="16"/>
    </row>
    <row r="132" spans="5:5" ht="15.75" customHeight="1">
      <c r="E132" s="16"/>
    </row>
    <row r="133" spans="5:5" ht="15.75" customHeight="1">
      <c r="E133" s="16"/>
    </row>
    <row r="134" spans="5:5" ht="15.75" customHeight="1">
      <c r="E134" s="16"/>
    </row>
    <row r="135" spans="5:5" ht="15.75" customHeight="1">
      <c r="E135" s="16"/>
    </row>
    <row r="136" spans="5:5" ht="15.75" customHeight="1">
      <c r="E136" s="16"/>
    </row>
    <row r="137" spans="5:5" ht="15.75" customHeight="1">
      <c r="E137" s="16"/>
    </row>
    <row r="138" spans="5:5" ht="15.75" customHeight="1">
      <c r="E138" s="16"/>
    </row>
    <row r="139" spans="5:5" ht="15.75" customHeight="1">
      <c r="E139" s="16"/>
    </row>
    <row r="140" spans="5:5" ht="15.75" customHeight="1">
      <c r="E140" s="16"/>
    </row>
    <row r="141" spans="5:5" ht="15.75" customHeight="1">
      <c r="E141" s="16"/>
    </row>
    <row r="142" spans="5:5" ht="15.75" customHeight="1">
      <c r="E142" s="16"/>
    </row>
    <row r="143" spans="5:5" ht="15.75" customHeight="1">
      <c r="E143" s="16"/>
    </row>
    <row r="144" spans="5:5" ht="15.75" customHeight="1">
      <c r="E144" s="16"/>
    </row>
    <row r="145" spans="5:5" ht="15.75" customHeight="1">
      <c r="E145" s="16"/>
    </row>
    <row r="146" spans="5:5" ht="15.75" customHeight="1">
      <c r="E146" s="16"/>
    </row>
    <row r="147" spans="5:5" ht="15.75" customHeight="1">
      <c r="E147" s="16"/>
    </row>
    <row r="148" spans="5:5" ht="15.75" customHeight="1">
      <c r="E148" s="16"/>
    </row>
    <row r="149" spans="5:5" ht="15.75" customHeight="1">
      <c r="E149" s="16"/>
    </row>
    <row r="150" spans="5:5" ht="15.75" customHeight="1">
      <c r="E150" s="16"/>
    </row>
    <row r="151" spans="5:5" ht="15.75" customHeight="1">
      <c r="E151" s="16"/>
    </row>
    <row r="152" spans="5:5" ht="15.75" customHeight="1">
      <c r="E152" s="16"/>
    </row>
    <row r="153" spans="5:5" ht="15.75" customHeight="1">
      <c r="E153" s="16"/>
    </row>
    <row r="154" spans="5:5" ht="15.75" customHeight="1">
      <c r="E154" s="16"/>
    </row>
    <row r="155" spans="5:5" ht="15.75" customHeight="1">
      <c r="E155" s="16"/>
    </row>
    <row r="156" spans="5:5" ht="15.75" customHeight="1">
      <c r="E156" s="16"/>
    </row>
    <row r="157" spans="5:5" ht="15.75" customHeight="1">
      <c r="E157" s="16"/>
    </row>
    <row r="158" spans="5:5" ht="15.75" customHeight="1">
      <c r="E158" s="16"/>
    </row>
    <row r="159" spans="5:5" ht="15.75" customHeight="1">
      <c r="E159" s="16"/>
    </row>
    <row r="160" spans="5:5" ht="15.75" customHeight="1">
      <c r="E160" s="16"/>
    </row>
    <row r="161" spans="5:5" ht="15.75" customHeight="1">
      <c r="E161" s="16"/>
    </row>
    <row r="162" spans="5:5" ht="15.75" customHeight="1">
      <c r="E162" s="16"/>
    </row>
    <row r="163" spans="5:5" ht="15.75" customHeight="1">
      <c r="E163" s="16"/>
    </row>
    <row r="164" spans="5:5" ht="15.75" customHeight="1">
      <c r="E164" s="16"/>
    </row>
    <row r="165" spans="5:5" ht="15.75" customHeight="1">
      <c r="E165" s="16"/>
    </row>
    <row r="166" spans="5:5" ht="15.75" customHeight="1">
      <c r="E166" s="16"/>
    </row>
    <row r="167" spans="5:5" ht="15.75" customHeight="1">
      <c r="E167" s="16"/>
    </row>
    <row r="168" spans="5:5" ht="15.75" customHeight="1">
      <c r="E168" s="16"/>
    </row>
    <row r="169" spans="5:5" ht="15.75" customHeight="1">
      <c r="E169" s="16"/>
    </row>
    <row r="170" spans="5:5" ht="15.75" customHeight="1">
      <c r="E170" s="16"/>
    </row>
    <row r="171" spans="5:5" ht="15.75" customHeight="1">
      <c r="E171" s="16"/>
    </row>
    <row r="172" spans="5:5" ht="15.75" customHeight="1">
      <c r="E172" s="16"/>
    </row>
    <row r="173" spans="5:5" ht="15.75" customHeight="1">
      <c r="E173" s="16"/>
    </row>
    <row r="174" spans="5:5" ht="15.75" customHeight="1">
      <c r="E174" s="16"/>
    </row>
    <row r="175" spans="5:5" ht="15.75" customHeight="1">
      <c r="E175" s="16"/>
    </row>
    <row r="176" spans="5:5" ht="15.75" customHeight="1">
      <c r="E176" s="16"/>
    </row>
    <row r="177" spans="5:5" ht="15.75" customHeight="1">
      <c r="E177" s="16"/>
    </row>
    <row r="178" spans="5:5" ht="15.75" customHeight="1">
      <c r="E178" s="16"/>
    </row>
    <row r="179" spans="5:5" ht="15.75" customHeight="1">
      <c r="E179" s="16"/>
    </row>
    <row r="180" spans="5:5" ht="15.75" customHeight="1">
      <c r="E180" s="16"/>
    </row>
    <row r="181" spans="5:5" ht="15.75" customHeight="1">
      <c r="E181" s="16"/>
    </row>
    <row r="182" spans="5:5" ht="15.75" customHeight="1">
      <c r="E182" s="16"/>
    </row>
    <row r="183" spans="5:5" ht="15.75" customHeight="1">
      <c r="E183" s="16"/>
    </row>
    <row r="184" spans="5:5" ht="15.75" customHeight="1">
      <c r="E184" s="16"/>
    </row>
    <row r="185" spans="5:5" ht="15.75" customHeight="1">
      <c r="E185" s="16"/>
    </row>
    <row r="186" spans="5:5" ht="15.75" customHeight="1">
      <c r="E186" s="16"/>
    </row>
    <row r="187" spans="5:5" ht="15.75" customHeight="1">
      <c r="E187" s="16"/>
    </row>
    <row r="188" spans="5:5" ht="15.75" customHeight="1">
      <c r="E188" s="16"/>
    </row>
    <row r="189" spans="5:5" ht="15.75" customHeight="1">
      <c r="E189" s="16"/>
    </row>
    <row r="190" spans="5:5" ht="15.75" customHeight="1">
      <c r="E190" s="16"/>
    </row>
    <row r="191" spans="5:5" ht="15.75" customHeight="1">
      <c r="E191" s="16"/>
    </row>
    <row r="192" spans="5:5" ht="15.75" customHeight="1">
      <c r="E192" s="16"/>
    </row>
    <row r="193" spans="5:5" ht="15.75" customHeight="1">
      <c r="E193" s="16"/>
    </row>
    <row r="194" spans="5:5" ht="15.75" customHeight="1">
      <c r="E194" s="16"/>
    </row>
    <row r="195" spans="5:5" ht="15.75" customHeight="1">
      <c r="E195" s="16"/>
    </row>
    <row r="196" spans="5:5" ht="15.75" customHeight="1">
      <c r="E196" s="16"/>
    </row>
    <row r="197" spans="5:5" ht="15.75" customHeight="1">
      <c r="E197" s="16"/>
    </row>
    <row r="198" spans="5:5" ht="15.75" customHeight="1">
      <c r="E198" s="16"/>
    </row>
    <row r="199" spans="5:5" ht="15.75" customHeight="1">
      <c r="E199" s="16"/>
    </row>
    <row r="200" spans="5:5" ht="15.75" customHeight="1">
      <c r="E200" s="16"/>
    </row>
    <row r="201" spans="5:5" ht="15.75" customHeight="1">
      <c r="E201" s="16"/>
    </row>
    <row r="202" spans="5:5" ht="15.75" customHeight="1">
      <c r="E202" s="16"/>
    </row>
    <row r="203" spans="5:5" ht="15.75" customHeight="1">
      <c r="E203" s="16"/>
    </row>
    <row r="204" spans="5:5" ht="15.75" customHeight="1">
      <c r="E204" s="16"/>
    </row>
    <row r="205" spans="5:5" ht="15.75" customHeight="1">
      <c r="E205" s="16"/>
    </row>
    <row r="206" spans="5:5" ht="15.75" customHeight="1">
      <c r="E206" s="16"/>
    </row>
    <row r="207" spans="5:5" ht="15.75" customHeight="1">
      <c r="E207" s="16"/>
    </row>
    <row r="208" spans="5:5" ht="15.75" customHeight="1">
      <c r="E208" s="16"/>
    </row>
    <row r="209" spans="5:5" ht="15.75" customHeight="1">
      <c r="E209" s="16"/>
    </row>
    <row r="210" spans="5:5" ht="15.75" customHeight="1">
      <c r="E210" s="16"/>
    </row>
    <row r="211" spans="5:5" ht="15.75" customHeight="1">
      <c r="E211" s="16"/>
    </row>
    <row r="212" spans="5:5" ht="15.75" customHeight="1">
      <c r="E212" s="16"/>
    </row>
    <row r="213" spans="5:5" ht="15.75" customHeight="1">
      <c r="E213" s="16"/>
    </row>
    <row r="214" spans="5:5" ht="15.75" customHeight="1">
      <c r="E214" s="16"/>
    </row>
    <row r="215" spans="5:5" ht="15.75" customHeight="1">
      <c r="E215" s="16"/>
    </row>
    <row r="216" spans="5:5" ht="15.75" customHeight="1">
      <c r="E216" s="16"/>
    </row>
    <row r="217" spans="5:5" ht="15.75" customHeight="1">
      <c r="E217" s="16"/>
    </row>
    <row r="218" spans="5:5" ht="15.75" customHeight="1">
      <c r="E218" s="16"/>
    </row>
    <row r="219" spans="5:5" ht="15.75" customHeight="1">
      <c r="E219" s="16"/>
    </row>
    <row r="220" spans="5:5" ht="15.75" customHeight="1">
      <c r="E220" s="16"/>
    </row>
    <row r="221" spans="5:5" ht="15.75" customHeight="1">
      <c r="E221" s="16"/>
    </row>
    <row r="222" spans="5:5" ht="15.75" customHeight="1">
      <c r="E222" s="16"/>
    </row>
    <row r="223" spans="5:5" ht="15.75" customHeight="1">
      <c r="E223" s="16"/>
    </row>
    <row r="224" spans="5:5" ht="15.75" customHeight="1">
      <c r="E224" s="16"/>
    </row>
    <row r="225" spans="5:5" ht="15.75" customHeight="1">
      <c r="E225" s="16"/>
    </row>
    <row r="226" spans="5:5" ht="15.75" customHeight="1">
      <c r="E226" s="16"/>
    </row>
    <row r="227" spans="5:5" ht="15.75" customHeight="1">
      <c r="E227" s="16"/>
    </row>
    <row r="228" spans="5:5" ht="15.75" customHeight="1">
      <c r="E228" s="16"/>
    </row>
    <row r="229" spans="5:5" ht="15.75" customHeight="1">
      <c r="E229" s="16"/>
    </row>
    <row r="230" spans="5:5" ht="15.75" customHeight="1">
      <c r="E230" s="16"/>
    </row>
    <row r="231" spans="5:5" ht="15.75" customHeight="1">
      <c r="E231" s="16"/>
    </row>
    <row r="232" spans="5:5" ht="15.75" customHeight="1">
      <c r="E232" s="16"/>
    </row>
    <row r="233" spans="5:5" ht="15.75" customHeight="1">
      <c r="E233" s="16"/>
    </row>
    <row r="234" spans="5:5" ht="15.75" customHeight="1">
      <c r="E234" s="16"/>
    </row>
    <row r="235" spans="5:5" ht="15.75" customHeight="1">
      <c r="E235" s="16"/>
    </row>
    <row r="236" spans="5:5" ht="15.75" customHeight="1">
      <c r="E236" s="16"/>
    </row>
    <row r="237" spans="5:5" ht="15.75" customHeight="1">
      <c r="E237" s="16"/>
    </row>
    <row r="238" spans="5:5" ht="15.75" customHeight="1">
      <c r="E238" s="16"/>
    </row>
    <row r="239" spans="5:5" ht="15.75" customHeight="1">
      <c r="E239" s="16"/>
    </row>
    <row r="240" spans="5:5" ht="15.75" customHeight="1">
      <c r="E240" s="16"/>
    </row>
    <row r="241" spans="5:5" ht="15.75" customHeight="1">
      <c r="E241" s="16"/>
    </row>
    <row r="242" spans="5:5" ht="15.75" customHeight="1">
      <c r="E242" s="16"/>
    </row>
    <row r="243" spans="5:5" ht="15.75" customHeight="1">
      <c r="E243" s="16"/>
    </row>
    <row r="244" spans="5:5" ht="15.75" customHeight="1">
      <c r="E244" s="16"/>
    </row>
    <row r="245" spans="5:5" ht="15.75" customHeight="1">
      <c r="E245" s="16"/>
    </row>
    <row r="246" spans="5:5" ht="15.75" customHeight="1">
      <c r="E246" s="16"/>
    </row>
    <row r="247" spans="5:5" ht="15.75" customHeight="1">
      <c r="E247" s="16"/>
    </row>
    <row r="248" spans="5:5" ht="15.75" customHeight="1">
      <c r="E248" s="16"/>
    </row>
    <row r="249" spans="5:5" ht="15.75" customHeight="1">
      <c r="E249" s="16"/>
    </row>
    <row r="250" spans="5:5" ht="15.75" customHeight="1">
      <c r="E250" s="16"/>
    </row>
    <row r="251" spans="5:5" ht="15.75" customHeight="1">
      <c r="E251" s="16"/>
    </row>
    <row r="252" spans="5:5" ht="15.75" customHeight="1">
      <c r="E252" s="16"/>
    </row>
    <row r="253" spans="5:5" ht="15.75" customHeight="1">
      <c r="E253" s="16"/>
    </row>
    <row r="254" spans="5:5" ht="15.75" customHeight="1">
      <c r="E254" s="16"/>
    </row>
    <row r="255" spans="5:5" ht="15.75" customHeight="1">
      <c r="E255" s="16"/>
    </row>
    <row r="256" spans="5:5" ht="15.75" customHeight="1">
      <c r="E256" s="16"/>
    </row>
    <row r="257" spans="5:5" ht="15.75" customHeight="1">
      <c r="E257" s="16"/>
    </row>
    <row r="258" spans="5:5" ht="15.75" customHeight="1">
      <c r="E258" s="16"/>
    </row>
    <row r="259" spans="5:5" ht="15.75" customHeight="1">
      <c r="E259" s="16"/>
    </row>
    <row r="260" spans="5:5" ht="15.75" customHeight="1">
      <c r="E260" s="16"/>
    </row>
    <row r="261" spans="5:5" ht="15.75" customHeight="1">
      <c r="E261" s="16"/>
    </row>
    <row r="262" spans="5:5" ht="15.75" customHeight="1">
      <c r="E262" s="16"/>
    </row>
    <row r="263" spans="5:5" ht="15.75" customHeight="1">
      <c r="E263" s="16"/>
    </row>
    <row r="264" spans="5:5" ht="15.75" customHeight="1">
      <c r="E264" s="16"/>
    </row>
    <row r="265" spans="5:5" ht="15.75" customHeight="1">
      <c r="E265" s="16"/>
    </row>
    <row r="266" spans="5:5" ht="15.75" customHeight="1">
      <c r="E266" s="16"/>
    </row>
    <row r="267" spans="5:5" ht="15.75" customHeight="1">
      <c r="E267" s="16"/>
    </row>
    <row r="268" spans="5:5" ht="15.75" customHeight="1">
      <c r="E268" s="16"/>
    </row>
    <row r="269" spans="5:5" ht="15.75" customHeight="1">
      <c r="E269" s="16"/>
    </row>
    <row r="270" spans="5:5" ht="15.75" customHeight="1">
      <c r="E270" s="16"/>
    </row>
    <row r="271" spans="5:5" ht="15.75" customHeight="1">
      <c r="E271" s="16"/>
    </row>
    <row r="272" spans="5:5" ht="15.75" customHeight="1">
      <c r="E272" s="16"/>
    </row>
    <row r="273" spans="5:5" ht="15.75" customHeight="1">
      <c r="E273" s="16"/>
    </row>
    <row r="274" spans="5:5" ht="15.75" customHeight="1">
      <c r="E274" s="16"/>
    </row>
    <row r="275" spans="5:5" ht="15.75" customHeight="1">
      <c r="E275" s="16"/>
    </row>
    <row r="276" spans="5:5" ht="15.75" customHeight="1">
      <c r="E276" s="16"/>
    </row>
    <row r="277" spans="5:5" ht="15.75" customHeight="1">
      <c r="E277" s="16"/>
    </row>
    <row r="278" spans="5:5" ht="15.75" customHeight="1">
      <c r="E278" s="16"/>
    </row>
    <row r="279" spans="5:5" ht="15.75" customHeight="1">
      <c r="E279" s="16"/>
    </row>
    <row r="280" spans="5:5" ht="15.75" customHeight="1">
      <c r="E280" s="16"/>
    </row>
    <row r="281" spans="5:5" ht="15.75" customHeight="1">
      <c r="E281" s="16"/>
    </row>
    <row r="282" spans="5:5" ht="15.75" customHeight="1">
      <c r="E282" s="16"/>
    </row>
    <row r="283" spans="5:5" ht="15.75" customHeight="1">
      <c r="E283" s="16"/>
    </row>
    <row r="284" spans="5:5" ht="15.75" customHeight="1">
      <c r="E284" s="16"/>
    </row>
    <row r="285" spans="5:5" ht="15.75" customHeight="1">
      <c r="E285" s="16"/>
    </row>
    <row r="286" spans="5:5" ht="15.75" customHeight="1">
      <c r="E286" s="16"/>
    </row>
    <row r="287" spans="5:5" ht="15.75" customHeight="1">
      <c r="E287" s="16"/>
    </row>
    <row r="288" spans="5:5" ht="15.75" customHeight="1">
      <c r="E288" s="16"/>
    </row>
    <row r="289" spans="5:5" ht="15.75" customHeight="1">
      <c r="E289" s="16"/>
    </row>
    <row r="290" spans="5:5" ht="15.75" customHeight="1">
      <c r="E290" s="16"/>
    </row>
    <row r="291" spans="5:5" ht="15.75" customHeight="1">
      <c r="E291" s="16"/>
    </row>
    <row r="292" spans="5:5" ht="15.75" customHeight="1">
      <c r="E292" s="16"/>
    </row>
    <row r="293" spans="5:5" ht="15.75" customHeight="1">
      <c r="E293" s="16"/>
    </row>
    <row r="294" spans="5:5" ht="15.75" customHeight="1">
      <c r="E294" s="16"/>
    </row>
    <row r="295" spans="5:5" ht="15.75" customHeight="1">
      <c r="E295" s="16"/>
    </row>
    <row r="296" spans="5:5" ht="15.75" customHeight="1">
      <c r="E296" s="16"/>
    </row>
    <row r="297" spans="5:5" ht="15.75" customHeight="1">
      <c r="E297" s="16"/>
    </row>
    <row r="298" spans="5:5" ht="15.75" customHeight="1">
      <c r="E298" s="16"/>
    </row>
    <row r="299" spans="5:5" ht="15.75" customHeight="1">
      <c r="E299" s="16"/>
    </row>
    <row r="300" spans="5:5" ht="15.75" customHeight="1">
      <c r="E300" s="16"/>
    </row>
    <row r="301" spans="5:5" ht="15.75" customHeight="1">
      <c r="E301" s="16"/>
    </row>
    <row r="302" spans="5:5" ht="15.75" customHeight="1">
      <c r="E302" s="16"/>
    </row>
    <row r="303" spans="5:5" ht="15.75" customHeight="1">
      <c r="E303" s="16"/>
    </row>
    <row r="304" spans="5:5" ht="15.75" customHeight="1">
      <c r="E304" s="16"/>
    </row>
    <row r="305" spans="5:5" ht="15.75" customHeight="1">
      <c r="E305" s="16"/>
    </row>
    <row r="306" spans="5:5" ht="15.75" customHeight="1">
      <c r="E306" s="16"/>
    </row>
    <row r="307" spans="5:5" ht="15.75" customHeight="1">
      <c r="E307" s="16"/>
    </row>
    <row r="308" spans="5:5" ht="15.75" customHeight="1">
      <c r="E308" s="16"/>
    </row>
    <row r="309" spans="5:5" ht="15.75" customHeight="1">
      <c r="E309" s="16"/>
    </row>
    <row r="310" spans="5:5" ht="15.75" customHeight="1">
      <c r="E310" s="16"/>
    </row>
    <row r="311" spans="5:5" ht="15.75" customHeight="1">
      <c r="E311" s="16"/>
    </row>
    <row r="312" spans="5:5" ht="15.75" customHeight="1">
      <c r="E312" s="16"/>
    </row>
    <row r="313" spans="5:5" ht="15.75" customHeight="1">
      <c r="E313" s="16"/>
    </row>
    <row r="314" spans="5:5" ht="15.75" customHeight="1">
      <c r="E314" s="16"/>
    </row>
    <row r="315" spans="5:5" ht="15.75" customHeight="1">
      <c r="E315" s="16"/>
    </row>
    <row r="316" spans="5:5" ht="15.75" customHeight="1">
      <c r="E316" s="16"/>
    </row>
    <row r="317" spans="5:5" ht="15.75" customHeight="1">
      <c r="E317" s="16"/>
    </row>
    <row r="318" spans="5:5" ht="15.75" customHeight="1">
      <c r="E318" s="16"/>
    </row>
    <row r="319" spans="5:5" ht="15.75" customHeight="1">
      <c r="E319" s="16"/>
    </row>
    <row r="320" spans="5:5" ht="15.75" customHeight="1">
      <c r="E320" s="16"/>
    </row>
    <row r="321" spans="5:5" ht="15.75" customHeight="1">
      <c r="E321" s="16"/>
    </row>
    <row r="322" spans="5:5" ht="15.75" customHeight="1">
      <c r="E322" s="16"/>
    </row>
    <row r="323" spans="5:5" ht="15.75" customHeight="1">
      <c r="E323" s="16"/>
    </row>
    <row r="324" spans="5:5" ht="15.75" customHeight="1">
      <c r="E324" s="16"/>
    </row>
    <row r="325" spans="5:5" ht="15.75" customHeight="1">
      <c r="E325" s="16"/>
    </row>
    <row r="326" spans="5:5" ht="15.75" customHeight="1">
      <c r="E326" s="16"/>
    </row>
    <row r="327" spans="5:5" ht="15.75" customHeight="1">
      <c r="E327" s="16"/>
    </row>
    <row r="328" spans="5:5" ht="15.75" customHeight="1">
      <c r="E328" s="16"/>
    </row>
    <row r="329" spans="5:5" ht="15.75" customHeight="1">
      <c r="E329" s="16"/>
    </row>
    <row r="330" spans="5:5" ht="15.75" customHeight="1">
      <c r="E330" s="16"/>
    </row>
    <row r="331" spans="5:5" ht="15.75" customHeight="1">
      <c r="E331" s="16"/>
    </row>
    <row r="332" spans="5:5" ht="15.75" customHeight="1">
      <c r="E332" s="16"/>
    </row>
    <row r="333" spans="5:5" ht="15.75" customHeight="1">
      <c r="E333" s="16"/>
    </row>
    <row r="334" spans="5:5" ht="15.75" customHeight="1">
      <c r="E334" s="16"/>
    </row>
    <row r="335" spans="5:5" ht="15.75" customHeight="1">
      <c r="E335" s="16"/>
    </row>
    <row r="336" spans="5:5" ht="15.75" customHeight="1">
      <c r="E336" s="16"/>
    </row>
    <row r="337" spans="5:5" ht="15.75" customHeight="1">
      <c r="E337" s="16"/>
    </row>
    <row r="338" spans="5:5" ht="15.75" customHeight="1">
      <c r="E338" s="16"/>
    </row>
    <row r="339" spans="5:5" ht="15.75" customHeight="1">
      <c r="E339" s="16"/>
    </row>
    <row r="340" spans="5:5" ht="15.75" customHeight="1">
      <c r="E340" s="16"/>
    </row>
    <row r="341" spans="5:5" ht="15.75" customHeight="1">
      <c r="E341" s="16"/>
    </row>
    <row r="342" spans="5:5" ht="15.75" customHeight="1">
      <c r="E342" s="16"/>
    </row>
    <row r="343" spans="5:5" ht="15.75" customHeight="1">
      <c r="E343" s="16"/>
    </row>
    <row r="344" spans="5:5" ht="15.75" customHeight="1">
      <c r="E344" s="16"/>
    </row>
    <row r="345" spans="5:5" ht="15.75" customHeight="1">
      <c r="E345" s="16"/>
    </row>
    <row r="346" spans="5:5" ht="15.75" customHeight="1">
      <c r="E346" s="16"/>
    </row>
    <row r="347" spans="5:5" ht="15.75" customHeight="1">
      <c r="E347" s="16"/>
    </row>
    <row r="348" spans="5:5" ht="15.75" customHeight="1">
      <c r="E348" s="16"/>
    </row>
    <row r="349" spans="5:5" ht="15.75" customHeight="1">
      <c r="E349" s="16"/>
    </row>
    <row r="350" spans="5:5" ht="15.75" customHeight="1">
      <c r="E350" s="16"/>
    </row>
    <row r="351" spans="5:5" ht="15.75" customHeight="1">
      <c r="E351" s="16"/>
    </row>
    <row r="352" spans="5:5" ht="15.75" customHeight="1">
      <c r="E352" s="16"/>
    </row>
    <row r="353" spans="5:5" ht="15.75" customHeight="1">
      <c r="E353" s="16"/>
    </row>
    <row r="354" spans="5:5" ht="15.75" customHeight="1">
      <c r="E354" s="16"/>
    </row>
    <row r="355" spans="5:5" ht="15.75" customHeight="1">
      <c r="E355" s="16"/>
    </row>
    <row r="356" spans="5:5" ht="15.75" customHeight="1">
      <c r="E356" s="16"/>
    </row>
    <row r="357" spans="5:5" ht="15.75" customHeight="1">
      <c r="E357" s="16"/>
    </row>
    <row r="358" spans="5:5" ht="15.75" customHeight="1">
      <c r="E358" s="16"/>
    </row>
    <row r="359" spans="5:5" ht="15.75" customHeight="1">
      <c r="E359" s="16"/>
    </row>
    <row r="360" spans="5:5" ht="15.75" customHeight="1">
      <c r="E360" s="16"/>
    </row>
    <row r="361" spans="5:5" ht="15.75" customHeight="1">
      <c r="E361" s="16"/>
    </row>
    <row r="362" spans="5:5" ht="15.75" customHeight="1">
      <c r="E362" s="16"/>
    </row>
    <row r="363" spans="5:5" ht="15.75" customHeight="1">
      <c r="E363" s="16"/>
    </row>
    <row r="364" spans="5:5" ht="15.75" customHeight="1">
      <c r="E364" s="16"/>
    </row>
    <row r="365" spans="5:5" ht="15.75" customHeight="1">
      <c r="E365" s="16"/>
    </row>
    <row r="366" spans="5:5" ht="15.75" customHeight="1">
      <c r="E366" s="16"/>
    </row>
    <row r="367" spans="5:5" ht="15.75" customHeight="1">
      <c r="E367" s="16"/>
    </row>
    <row r="368" spans="5:5" ht="15.75" customHeight="1">
      <c r="E368" s="16"/>
    </row>
    <row r="369" spans="5:5" ht="15.75" customHeight="1">
      <c r="E369" s="16"/>
    </row>
    <row r="370" spans="5:5" ht="15.75" customHeight="1">
      <c r="E370" s="16"/>
    </row>
    <row r="371" spans="5:5" ht="15.75" customHeight="1">
      <c r="E371" s="16"/>
    </row>
    <row r="372" spans="5:5" ht="15.75" customHeight="1">
      <c r="E372" s="16"/>
    </row>
    <row r="373" spans="5:5" ht="15.75" customHeight="1">
      <c r="E373" s="16"/>
    </row>
    <row r="374" spans="5:5" ht="15.75" customHeight="1">
      <c r="E374" s="16"/>
    </row>
    <row r="375" spans="5:5" ht="15.75" customHeight="1">
      <c r="E375" s="16"/>
    </row>
    <row r="376" spans="5:5" ht="15.75" customHeight="1">
      <c r="E376" s="16"/>
    </row>
    <row r="377" spans="5:5" ht="15.75" customHeight="1">
      <c r="E377" s="16"/>
    </row>
    <row r="378" spans="5:5" ht="15.75" customHeight="1">
      <c r="E378" s="16"/>
    </row>
    <row r="379" spans="5:5" ht="15.75" customHeight="1">
      <c r="E379" s="16"/>
    </row>
    <row r="380" spans="5:5" ht="15.75" customHeight="1">
      <c r="E380" s="16"/>
    </row>
    <row r="381" spans="5:5" ht="15.75" customHeight="1">
      <c r="E381" s="16"/>
    </row>
    <row r="382" spans="5:5" ht="15.75" customHeight="1">
      <c r="E382" s="16"/>
    </row>
    <row r="383" spans="5:5" ht="15.75" customHeight="1">
      <c r="E383" s="16"/>
    </row>
    <row r="384" spans="5:5" ht="15.75" customHeight="1">
      <c r="E384" s="16"/>
    </row>
    <row r="385" spans="5:5" ht="15.75" customHeight="1">
      <c r="E385" s="16"/>
    </row>
    <row r="386" spans="5:5" ht="15.75" customHeight="1">
      <c r="E386" s="16"/>
    </row>
    <row r="387" spans="5:5" ht="15.75" customHeight="1">
      <c r="E387" s="16"/>
    </row>
    <row r="388" spans="5:5" ht="15.75" customHeight="1">
      <c r="E388" s="16"/>
    </row>
    <row r="389" spans="5:5" ht="15.75" customHeight="1">
      <c r="E389" s="16"/>
    </row>
    <row r="390" spans="5:5" ht="15.75" customHeight="1">
      <c r="E390" s="16"/>
    </row>
    <row r="391" spans="5:5" ht="15.75" customHeight="1">
      <c r="E391" s="16"/>
    </row>
    <row r="392" spans="5:5" ht="15.75" customHeight="1">
      <c r="E392" s="16"/>
    </row>
    <row r="393" spans="5:5" ht="15.75" customHeight="1">
      <c r="E393" s="16"/>
    </row>
    <row r="394" spans="5:5" ht="15.75" customHeight="1">
      <c r="E394" s="16"/>
    </row>
    <row r="395" spans="5:5" ht="15.75" customHeight="1">
      <c r="E395" s="16"/>
    </row>
    <row r="396" spans="5:5" ht="15.75" customHeight="1">
      <c r="E396" s="16"/>
    </row>
    <row r="397" spans="5:5" ht="15.75" customHeight="1">
      <c r="E397" s="16"/>
    </row>
    <row r="398" spans="5:5" ht="15.75" customHeight="1">
      <c r="E398" s="16"/>
    </row>
    <row r="399" spans="5:5" ht="15.75" customHeight="1">
      <c r="E399" s="16"/>
    </row>
    <row r="400" spans="5:5" ht="15.75" customHeight="1">
      <c r="E400" s="16"/>
    </row>
    <row r="401" spans="5:5" ht="15.75" customHeight="1">
      <c r="E401" s="16"/>
    </row>
    <row r="402" spans="5:5" ht="15.75" customHeight="1">
      <c r="E402" s="16"/>
    </row>
    <row r="403" spans="5:5" ht="15.75" customHeight="1">
      <c r="E403" s="16"/>
    </row>
    <row r="404" spans="5:5" ht="15.75" customHeight="1">
      <c r="E404" s="16"/>
    </row>
    <row r="405" spans="5:5" ht="15.75" customHeight="1">
      <c r="E405" s="16"/>
    </row>
    <row r="406" spans="5:5" ht="15.75" customHeight="1">
      <c r="E406" s="16"/>
    </row>
    <row r="407" spans="5:5" ht="15.75" customHeight="1">
      <c r="E407" s="16"/>
    </row>
    <row r="408" spans="5:5" ht="15.75" customHeight="1">
      <c r="E408" s="16"/>
    </row>
    <row r="409" spans="5:5" ht="15.75" customHeight="1">
      <c r="E409" s="16"/>
    </row>
    <row r="410" spans="5:5" ht="15.75" customHeight="1">
      <c r="E410" s="16"/>
    </row>
    <row r="411" spans="5:5" ht="15.75" customHeight="1">
      <c r="E411" s="16"/>
    </row>
    <row r="412" spans="5:5" ht="15.75" customHeight="1">
      <c r="E412" s="16"/>
    </row>
    <row r="413" spans="5:5" ht="15.75" customHeight="1">
      <c r="E413" s="16"/>
    </row>
    <row r="414" spans="5:5" ht="15.75" customHeight="1">
      <c r="E414" s="16"/>
    </row>
    <row r="415" spans="5:5" ht="15.75" customHeight="1">
      <c r="E415" s="16"/>
    </row>
    <row r="416" spans="5:5" ht="15.75" customHeight="1">
      <c r="E416" s="16"/>
    </row>
    <row r="417" spans="5:5" ht="15.75" customHeight="1">
      <c r="E417" s="16"/>
    </row>
    <row r="418" spans="5:5" ht="15.75" customHeight="1">
      <c r="E418" s="16"/>
    </row>
    <row r="419" spans="5:5" ht="15.75" customHeight="1">
      <c r="E419" s="16"/>
    </row>
    <row r="420" spans="5:5" ht="15.75" customHeight="1">
      <c r="E420" s="16"/>
    </row>
    <row r="421" spans="5:5" ht="15.75" customHeight="1">
      <c r="E421" s="16"/>
    </row>
    <row r="422" spans="5:5" ht="15.75" customHeight="1">
      <c r="E422" s="16"/>
    </row>
    <row r="423" spans="5:5" ht="15.75" customHeight="1">
      <c r="E423" s="16"/>
    </row>
    <row r="424" spans="5:5" ht="15.75" customHeight="1">
      <c r="E424" s="16"/>
    </row>
    <row r="425" spans="5:5" ht="15.75" customHeight="1">
      <c r="E425" s="16"/>
    </row>
    <row r="426" spans="5:5" ht="15.75" customHeight="1">
      <c r="E426" s="16"/>
    </row>
    <row r="427" spans="5:5" ht="15.75" customHeight="1">
      <c r="E427" s="16"/>
    </row>
    <row r="428" spans="5:5" ht="15.75" customHeight="1">
      <c r="E428" s="16"/>
    </row>
    <row r="429" spans="5:5" ht="15.75" customHeight="1">
      <c r="E429" s="16"/>
    </row>
    <row r="430" spans="5:5" ht="15.75" customHeight="1">
      <c r="E430" s="16"/>
    </row>
    <row r="431" spans="5:5" ht="15.75" customHeight="1">
      <c r="E431" s="16"/>
    </row>
    <row r="432" spans="5:5" ht="15.75" customHeight="1">
      <c r="E432" s="16"/>
    </row>
    <row r="433" spans="5:5" ht="15.75" customHeight="1">
      <c r="E433" s="16"/>
    </row>
    <row r="434" spans="5:5" ht="15.75" customHeight="1">
      <c r="E434" s="16"/>
    </row>
    <row r="435" spans="5:5" ht="15.75" customHeight="1">
      <c r="E435" s="16"/>
    </row>
    <row r="436" spans="5:5" ht="15.75" customHeight="1">
      <c r="E436" s="16"/>
    </row>
    <row r="437" spans="5:5" ht="15.75" customHeight="1">
      <c r="E437" s="16"/>
    </row>
    <row r="438" spans="5:5" ht="15.75" customHeight="1">
      <c r="E438" s="16"/>
    </row>
    <row r="439" spans="5:5" ht="15.75" customHeight="1">
      <c r="E439" s="16"/>
    </row>
    <row r="440" spans="5:5" ht="15.75" customHeight="1">
      <c r="E440" s="16"/>
    </row>
    <row r="441" spans="5:5" ht="15.75" customHeight="1">
      <c r="E441" s="16"/>
    </row>
    <row r="442" spans="5:5" ht="15.75" customHeight="1">
      <c r="E442" s="16"/>
    </row>
    <row r="443" spans="5:5" ht="15.75" customHeight="1">
      <c r="E443" s="16"/>
    </row>
    <row r="444" spans="5:5" ht="15.75" customHeight="1">
      <c r="E444" s="16"/>
    </row>
    <row r="445" spans="5:5" ht="15.75" customHeight="1">
      <c r="E445" s="16"/>
    </row>
    <row r="446" spans="5:5" ht="15.75" customHeight="1">
      <c r="E446" s="16"/>
    </row>
    <row r="447" spans="5:5" ht="15.75" customHeight="1">
      <c r="E447" s="16"/>
    </row>
    <row r="448" spans="5:5" ht="15.75" customHeight="1">
      <c r="E448" s="16"/>
    </row>
    <row r="449" spans="5:5" ht="15.75" customHeight="1">
      <c r="E449" s="16"/>
    </row>
    <row r="450" spans="5:5" ht="15.75" customHeight="1">
      <c r="E450" s="16"/>
    </row>
    <row r="451" spans="5:5" ht="15.75" customHeight="1">
      <c r="E451" s="16"/>
    </row>
    <row r="452" spans="5:5" ht="15.75" customHeight="1">
      <c r="E452" s="16"/>
    </row>
    <row r="453" spans="5:5" ht="15.75" customHeight="1">
      <c r="E453" s="16"/>
    </row>
    <row r="454" spans="5:5" ht="15.75" customHeight="1">
      <c r="E454" s="16"/>
    </row>
    <row r="455" spans="5:5" ht="15.75" customHeight="1">
      <c r="E455" s="16"/>
    </row>
    <row r="456" spans="5:5" ht="15.75" customHeight="1">
      <c r="E456" s="16"/>
    </row>
    <row r="457" spans="5:5" ht="15.75" customHeight="1">
      <c r="E457" s="16"/>
    </row>
    <row r="458" spans="5:5" ht="15.75" customHeight="1">
      <c r="E458" s="16"/>
    </row>
    <row r="459" spans="5:5" ht="15.75" customHeight="1">
      <c r="E459" s="16"/>
    </row>
    <row r="460" spans="5:5" ht="15.75" customHeight="1">
      <c r="E460" s="16"/>
    </row>
    <row r="461" spans="5:5" ht="15.75" customHeight="1">
      <c r="E461" s="16"/>
    </row>
    <row r="462" spans="5:5" ht="15.75" customHeight="1">
      <c r="E462" s="16"/>
    </row>
    <row r="463" spans="5:5" ht="15.75" customHeight="1">
      <c r="E463" s="16"/>
    </row>
    <row r="464" spans="5:5" ht="15.75" customHeight="1">
      <c r="E464" s="16"/>
    </row>
    <row r="465" spans="5:5" ht="15.75" customHeight="1">
      <c r="E465" s="16"/>
    </row>
    <row r="466" spans="5:5" ht="15.75" customHeight="1">
      <c r="E466" s="16"/>
    </row>
    <row r="467" spans="5:5" ht="15.75" customHeight="1">
      <c r="E467" s="16"/>
    </row>
    <row r="468" spans="5:5" ht="15.75" customHeight="1">
      <c r="E468" s="16"/>
    </row>
    <row r="469" spans="5:5" ht="15.75" customHeight="1">
      <c r="E469" s="16"/>
    </row>
    <row r="470" spans="5:5" ht="15.75" customHeight="1">
      <c r="E470" s="16"/>
    </row>
    <row r="471" spans="5:5" ht="15.75" customHeight="1">
      <c r="E471" s="16"/>
    </row>
    <row r="472" spans="5:5" ht="15.75" customHeight="1">
      <c r="E472" s="16"/>
    </row>
    <row r="473" spans="5:5" ht="15.75" customHeight="1">
      <c r="E473" s="16"/>
    </row>
    <row r="474" spans="5:5" ht="15.75" customHeight="1">
      <c r="E474" s="16"/>
    </row>
    <row r="475" spans="5:5" ht="15.75" customHeight="1">
      <c r="E475" s="16"/>
    </row>
    <row r="476" spans="5:5" ht="15.75" customHeight="1">
      <c r="E476" s="16"/>
    </row>
    <row r="477" spans="5:5" ht="15.75" customHeight="1">
      <c r="E477" s="16"/>
    </row>
    <row r="478" spans="5:5" ht="15.75" customHeight="1">
      <c r="E478" s="16"/>
    </row>
    <row r="479" spans="5:5" ht="15.75" customHeight="1">
      <c r="E479" s="16"/>
    </row>
    <row r="480" spans="5:5" ht="15.75" customHeight="1">
      <c r="E480" s="16"/>
    </row>
    <row r="481" spans="5:5" ht="15.75" customHeight="1">
      <c r="E481" s="16"/>
    </row>
    <row r="482" spans="5:5" ht="15.75" customHeight="1">
      <c r="E482" s="16"/>
    </row>
    <row r="483" spans="5:5" ht="15.75" customHeight="1">
      <c r="E483" s="16"/>
    </row>
    <row r="484" spans="5:5" ht="15.75" customHeight="1">
      <c r="E484" s="16"/>
    </row>
    <row r="485" spans="5:5" ht="15.75" customHeight="1">
      <c r="E485" s="16"/>
    </row>
    <row r="486" spans="5:5" ht="15.75" customHeight="1">
      <c r="E486" s="16"/>
    </row>
    <row r="487" spans="5:5" ht="15.75" customHeight="1">
      <c r="E487" s="16"/>
    </row>
    <row r="488" spans="5:5" ht="15.75" customHeight="1">
      <c r="E488" s="16"/>
    </row>
    <row r="489" spans="5:5" ht="15.75" customHeight="1">
      <c r="E489" s="16"/>
    </row>
    <row r="490" spans="5:5" ht="15.75" customHeight="1">
      <c r="E490" s="16"/>
    </row>
    <row r="491" spans="5:5" ht="15.75" customHeight="1">
      <c r="E491" s="16"/>
    </row>
    <row r="492" spans="5:5" ht="15.75" customHeight="1">
      <c r="E492" s="16"/>
    </row>
    <row r="493" spans="5:5" ht="15.75" customHeight="1">
      <c r="E493" s="16"/>
    </row>
    <row r="494" spans="5:5" ht="15.75" customHeight="1">
      <c r="E494" s="16"/>
    </row>
    <row r="495" spans="5:5" ht="15.75" customHeight="1">
      <c r="E495" s="16"/>
    </row>
    <row r="496" spans="5:5" ht="15.75" customHeight="1">
      <c r="E496" s="16"/>
    </row>
    <row r="497" spans="5:5" ht="15.75" customHeight="1">
      <c r="E497" s="16"/>
    </row>
    <row r="498" spans="5:5" ht="15.75" customHeight="1">
      <c r="E498" s="16"/>
    </row>
    <row r="499" spans="5:5" ht="15.75" customHeight="1">
      <c r="E499" s="16"/>
    </row>
    <row r="500" spans="5:5" ht="15.75" customHeight="1">
      <c r="E500" s="16"/>
    </row>
    <row r="501" spans="5:5" ht="15.75" customHeight="1">
      <c r="E501" s="16"/>
    </row>
    <row r="502" spans="5:5" ht="15.75" customHeight="1">
      <c r="E502" s="16"/>
    </row>
    <row r="503" spans="5:5" ht="15.75" customHeight="1">
      <c r="E503" s="16"/>
    </row>
    <row r="504" spans="5:5" ht="15.75" customHeight="1">
      <c r="E504" s="16"/>
    </row>
    <row r="505" spans="5:5" ht="15.75" customHeight="1">
      <c r="E505" s="16"/>
    </row>
    <row r="506" spans="5:5" ht="15.75" customHeight="1">
      <c r="E506" s="16"/>
    </row>
    <row r="507" spans="5:5" ht="15.75" customHeight="1">
      <c r="E507" s="16"/>
    </row>
    <row r="508" spans="5:5" ht="15.75" customHeight="1">
      <c r="E508" s="16"/>
    </row>
    <row r="509" spans="5:5" ht="15.75" customHeight="1">
      <c r="E509" s="16"/>
    </row>
    <row r="510" spans="5:5" ht="15.75" customHeight="1">
      <c r="E510" s="16"/>
    </row>
    <row r="511" spans="5:5" ht="15.75" customHeight="1">
      <c r="E511" s="16"/>
    </row>
    <row r="512" spans="5:5" ht="15.75" customHeight="1">
      <c r="E512" s="16"/>
    </row>
    <row r="513" spans="5:5" ht="15.75" customHeight="1">
      <c r="E513" s="16"/>
    </row>
    <row r="514" spans="5:5" ht="15.75" customHeight="1">
      <c r="E514" s="16"/>
    </row>
    <row r="515" spans="5:5" ht="15.75" customHeight="1">
      <c r="E515" s="16"/>
    </row>
    <row r="516" spans="5:5" ht="15.75" customHeight="1">
      <c r="E516" s="16"/>
    </row>
    <row r="517" spans="5:5" ht="15.75" customHeight="1">
      <c r="E517" s="16"/>
    </row>
    <row r="518" spans="5:5" ht="15.75" customHeight="1">
      <c r="E518" s="16"/>
    </row>
    <row r="519" spans="5:5" ht="15.75" customHeight="1">
      <c r="E519" s="16"/>
    </row>
    <row r="520" spans="5:5" ht="15.75" customHeight="1">
      <c r="E520" s="16"/>
    </row>
    <row r="521" spans="5:5" ht="15.75" customHeight="1">
      <c r="E521" s="16"/>
    </row>
    <row r="522" spans="5:5" ht="15.75" customHeight="1">
      <c r="E522" s="16"/>
    </row>
    <row r="523" spans="5:5" ht="15.75" customHeight="1">
      <c r="E523" s="16"/>
    </row>
    <row r="524" spans="5:5" ht="15.75" customHeight="1">
      <c r="E524" s="16"/>
    </row>
    <row r="525" spans="5:5" ht="15.75" customHeight="1">
      <c r="E525" s="16"/>
    </row>
    <row r="526" spans="5:5" ht="15.75" customHeight="1">
      <c r="E526" s="16"/>
    </row>
    <row r="527" spans="5:5" ht="15.75" customHeight="1">
      <c r="E527" s="16"/>
    </row>
    <row r="528" spans="5:5" ht="15.75" customHeight="1">
      <c r="E528" s="16"/>
    </row>
    <row r="529" spans="5:5" ht="15.75" customHeight="1">
      <c r="E529" s="16"/>
    </row>
    <row r="530" spans="5:5" ht="15.75" customHeight="1">
      <c r="E530" s="16"/>
    </row>
    <row r="531" spans="5:5" ht="15.75" customHeight="1">
      <c r="E531" s="16"/>
    </row>
    <row r="532" spans="5:5" ht="15.75" customHeight="1">
      <c r="E532" s="16"/>
    </row>
    <row r="533" spans="5:5" ht="15.75" customHeight="1">
      <c r="E533" s="16"/>
    </row>
    <row r="534" spans="5:5" ht="15.75" customHeight="1">
      <c r="E534" s="16"/>
    </row>
    <row r="535" spans="5:5" ht="15.75" customHeight="1">
      <c r="E535" s="16"/>
    </row>
    <row r="536" spans="5:5" ht="15.75" customHeight="1">
      <c r="E536" s="16"/>
    </row>
    <row r="537" spans="5:5" ht="15.75" customHeight="1">
      <c r="E537" s="16"/>
    </row>
    <row r="538" spans="5:5" ht="15.75" customHeight="1">
      <c r="E538" s="16"/>
    </row>
    <row r="539" spans="5:5" ht="15.75" customHeight="1">
      <c r="E539" s="16"/>
    </row>
    <row r="540" spans="5:5" ht="15.75" customHeight="1">
      <c r="E540" s="16"/>
    </row>
    <row r="541" spans="5:5" ht="15.75" customHeight="1">
      <c r="E541" s="16"/>
    </row>
    <row r="542" spans="5:5" ht="15.75" customHeight="1">
      <c r="E542" s="16"/>
    </row>
    <row r="543" spans="5:5" ht="15.75" customHeight="1">
      <c r="E543" s="16"/>
    </row>
    <row r="544" spans="5:5" ht="15.75" customHeight="1">
      <c r="E544" s="16"/>
    </row>
    <row r="545" spans="5:5" ht="15.75" customHeight="1">
      <c r="E545" s="16"/>
    </row>
    <row r="546" spans="5:5" ht="15.75" customHeight="1">
      <c r="E546" s="16"/>
    </row>
    <row r="547" spans="5:5" ht="15.75" customHeight="1">
      <c r="E547" s="16"/>
    </row>
    <row r="548" spans="5:5" ht="15.75" customHeight="1">
      <c r="E548" s="16"/>
    </row>
    <row r="549" spans="5:5" ht="15.75" customHeight="1">
      <c r="E549" s="16"/>
    </row>
    <row r="550" spans="5:5" ht="15.75" customHeight="1">
      <c r="E550" s="16"/>
    </row>
    <row r="551" spans="5:5" ht="15.75" customHeight="1">
      <c r="E551" s="16"/>
    </row>
    <row r="552" spans="5:5" ht="15.75" customHeight="1">
      <c r="E552" s="16"/>
    </row>
    <row r="553" spans="5:5" ht="15.75" customHeight="1">
      <c r="E553" s="16"/>
    </row>
    <row r="554" spans="5:5" ht="15.75" customHeight="1">
      <c r="E554" s="16"/>
    </row>
    <row r="555" spans="5:5" ht="15.75" customHeight="1">
      <c r="E555" s="16"/>
    </row>
    <row r="556" spans="5:5" ht="15.75" customHeight="1">
      <c r="E556" s="16"/>
    </row>
    <row r="557" spans="5:5" ht="15.75" customHeight="1">
      <c r="E557" s="16"/>
    </row>
    <row r="558" spans="5:5" ht="15.75" customHeight="1">
      <c r="E558" s="16"/>
    </row>
    <row r="559" spans="5:5" ht="15.75" customHeight="1">
      <c r="E559" s="16"/>
    </row>
    <row r="560" spans="5:5" ht="15.75" customHeight="1">
      <c r="E560" s="16"/>
    </row>
    <row r="561" spans="5:5" ht="15.75" customHeight="1">
      <c r="E561" s="16"/>
    </row>
    <row r="562" spans="5:5" ht="15.75" customHeight="1">
      <c r="E562" s="16"/>
    </row>
    <row r="563" spans="5:5" ht="15.75" customHeight="1">
      <c r="E563" s="16"/>
    </row>
    <row r="564" spans="5:5" ht="15.75" customHeight="1">
      <c r="E564" s="16"/>
    </row>
    <row r="565" spans="5:5" ht="15.75" customHeight="1">
      <c r="E565" s="16"/>
    </row>
    <row r="566" spans="5:5" ht="15.75" customHeight="1">
      <c r="E566" s="16"/>
    </row>
    <row r="567" spans="5:5" ht="15.75" customHeight="1">
      <c r="E567" s="16"/>
    </row>
    <row r="568" spans="5:5" ht="15.75" customHeight="1">
      <c r="E568" s="16"/>
    </row>
    <row r="569" spans="5:5" ht="15.75" customHeight="1">
      <c r="E569" s="16"/>
    </row>
    <row r="570" spans="5:5" ht="15.75" customHeight="1">
      <c r="E570" s="16"/>
    </row>
    <row r="571" spans="5:5" ht="15.75" customHeight="1">
      <c r="E571" s="16"/>
    </row>
    <row r="572" spans="5:5" ht="15.75" customHeight="1">
      <c r="E572" s="16"/>
    </row>
    <row r="573" spans="5:5" ht="15.75" customHeight="1">
      <c r="E573" s="16"/>
    </row>
    <row r="574" spans="5:5" ht="15.75" customHeight="1">
      <c r="E574" s="16"/>
    </row>
    <row r="575" spans="5:5" ht="15.75" customHeight="1">
      <c r="E575" s="16"/>
    </row>
    <row r="576" spans="5:5" ht="15.75" customHeight="1">
      <c r="E576" s="16"/>
    </row>
    <row r="577" spans="5:5" ht="15.75" customHeight="1">
      <c r="E577" s="16"/>
    </row>
    <row r="578" spans="5:5" ht="15.75" customHeight="1">
      <c r="E578" s="16"/>
    </row>
    <row r="579" spans="5:5" ht="15.75" customHeight="1">
      <c r="E579" s="16"/>
    </row>
    <row r="580" spans="5:5" ht="15.75" customHeight="1">
      <c r="E580" s="16"/>
    </row>
    <row r="581" spans="5:5" ht="15.75" customHeight="1">
      <c r="E581" s="16"/>
    </row>
    <row r="582" spans="5:5" ht="15.75" customHeight="1">
      <c r="E582" s="16"/>
    </row>
    <row r="583" spans="5:5" ht="15.75" customHeight="1">
      <c r="E583" s="16"/>
    </row>
    <row r="584" spans="5:5" ht="15.75" customHeight="1">
      <c r="E584" s="16"/>
    </row>
    <row r="585" spans="5:5" ht="15.75" customHeight="1">
      <c r="E585" s="16"/>
    </row>
    <row r="586" spans="5:5" ht="15.75" customHeight="1">
      <c r="E586" s="16"/>
    </row>
    <row r="587" spans="5:5" ht="15.75" customHeight="1">
      <c r="E587" s="16"/>
    </row>
    <row r="588" spans="5:5" ht="15.75" customHeight="1">
      <c r="E588" s="16"/>
    </row>
    <row r="589" spans="5:5" ht="15.75" customHeight="1">
      <c r="E589" s="16"/>
    </row>
    <row r="590" spans="5:5" ht="15.75" customHeight="1">
      <c r="E590" s="16"/>
    </row>
    <row r="591" spans="5:5" ht="15.75" customHeight="1">
      <c r="E591" s="16"/>
    </row>
    <row r="592" spans="5:5" ht="15.75" customHeight="1">
      <c r="E592" s="16"/>
    </row>
    <row r="593" spans="5:5" ht="15.75" customHeight="1">
      <c r="E593" s="16"/>
    </row>
    <row r="594" spans="5:5" ht="15.75" customHeight="1">
      <c r="E594" s="16"/>
    </row>
    <row r="595" spans="5:5" ht="15.75" customHeight="1">
      <c r="E595" s="16"/>
    </row>
    <row r="596" spans="5:5" ht="15.75" customHeight="1">
      <c r="E596" s="16"/>
    </row>
    <row r="597" spans="5:5" ht="15.75" customHeight="1">
      <c r="E597" s="16"/>
    </row>
    <row r="598" spans="5:5" ht="15.75" customHeight="1">
      <c r="E598" s="16"/>
    </row>
    <row r="599" spans="5:5" ht="15.75" customHeight="1">
      <c r="E599" s="16"/>
    </row>
    <row r="600" spans="5:5" ht="15.75" customHeight="1">
      <c r="E600" s="16"/>
    </row>
    <row r="601" spans="5:5" ht="15.75" customHeight="1">
      <c r="E601" s="16"/>
    </row>
    <row r="602" spans="5:5" ht="15.75" customHeight="1">
      <c r="E602" s="16"/>
    </row>
    <row r="603" spans="5:5" ht="15.75" customHeight="1">
      <c r="E603" s="16"/>
    </row>
    <row r="604" spans="5:5" ht="15.75" customHeight="1">
      <c r="E604" s="16"/>
    </row>
    <row r="605" spans="5:5" ht="15.75" customHeight="1">
      <c r="E605" s="16"/>
    </row>
    <row r="606" spans="5:5" ht="15.75" customHeight="1">
      <c r="E606" s="16"/>
    </row>
    <row r="607" spans="5:5" ht="15.75" customHeight="1">
      <c r="E607" s="16"/>
    </row>
    <row r="608" spans="5:5" ht="15.75" customHeight="1">
      <c r="E608" s="16"/>
    </row>
    <row r="609" spans="5:5" ht="15.75" customHeight="1">
      <c r="E609" s="16"/>
    </row>
    <row r="610" spans="5:5" ht="15.75" customHeight="1">
      <c r="E610" s="16"/>
    </row>
    <row r="611" spans="5:5" ht="15.75" customHeight="1">
      <c r="E611" s="16"/>
    </row>
    <row r="612" spans="5:5" ht="15.75" customHeight="1">
      <c r="E612" s="16"/>
    </row>
    <row r="613" spans="5:5" ht="15.75" customHeight="1">
      <c r="E613" s="16"/>
    </row>
    <row r="614" spans="5:5" ht="15.75" customHeight="1">
      <c r="E614" s="16"/>
    </row>
    <row r="615" spans="5:5" ht="15.75" customHeight="1">
      <c r="E615" s="16"/>
    </row>
    <row r="616" spans="5:5" ht="15.75" customHeight="1">
      <c r="E616" s="16"/>
    </row>
    <row r="617" spans="5:5" ht="15.75" customHeight="1">
      <c r="E617" s="16"/>
    </row>
    <row r="618" spans="5:5" ht="15.75" customHeight="1">
      <c r="E618" s="16"/>
    </row>
    <row r="619" spans="5:5" ht="15.75" customHeight="1">
      <c r="E619" s="16"/>
    </row>
    <row r="620" spans="5:5" ht="15.75" customHeight="1">
      <c r="E620" s="16"/>
    </row>
    <row r="621" spans="5:5" ht="15.75" customHeight="1">
      <c r="E621" s="16"/>
    </row>
    <row r="622" spans="5:5" ht="15.75" customHeight="1">
      <c r="E622" s="16"/>
    </row>
    <row r="623" spans="5:5" ht="15.75" customHeight="1">
      <c r="E623" s="16"/>
    </row>
    <row r="624" spans="5:5" ht="15.75" customHeight="1">
      <c r="E624" s="16"/>
    </row>
    <row r="625" spans="5:5" ht="15.75" customHeight="1">
      <c r="E625" s="16"/>
    </row>
    <row r="626" spans="5:5" ht="15.75" customHeight="1">
      <c r="E626" s="16"/>
    </row>
    <row r="627" spans="5:5" ht="15.75" customHeight="1">
      <c r="E627" s="16"/>
    </row>
    <row r="628" spans="5:5" ht="15.75" customHeight="1">
      <c r="E628" s="16"/>
    </row>
    <row r="629" spans="5:5" ht="15.75" customHeight="1">
      <c r="E629" s="16"/>
    </row>
    <row r="630" spans="5:5" ht="15.75" customHeight="1">
      <c r="E630" s="16"/>
    </row>
    <row r="631" spans="5:5" ht="15.75" customHeight="1">
      <c r="E631" s="16"/>
    </row>
    <row r="632" spans="5:5" ht="15.75" customHeight="1">
      <c r="E632" s="16"/>
    </row>
    <row r="633" spans="5:5" ht="15.75" customHeight="1">
      <c r="E633" s="16"/>
    </row>
    <row r="634" spans="5:5" ht="15.75" customHeight="1">
      <c r="E634" s="16"/>
    </row>
    <row r="635" spans="5:5" ht="15.75" customHeight="1">
      <c r="E635" s="16"/>
    </row>
    <row r="636" spans="5:5" ht="15.75" customHeight="1">
      <c r="E636" s="16"/>
    </row>
    <row r="637" spans="5:5" ht="15.75" customHeight="1">
      <c r="E637" s="16"/>
    </row>
    <row r="638" spans="5:5" ht="15.75" customHeight="1">
      <c r="E638" s="16"/>
    </row>
    <row r="639" spans="5:5" ht="15.75" customHeight="1">
      <c r="E639" s="16"/>
    </row>
    <row r="640" spans="5:5" ht="15.75" customHeight="1">
      <c r="E640" s="16"/>
    </row>
    <row r="641" spans="5:5" ht="15.75" customHeight="1">
      <c r="E641" s="16"/>
    </row>
    <row r="642" spans="5:5" ht="15.75" customHeight="1">
      <c r="E642" s="16"/>
    </row>
    <row r="643" spans="5:5" ht="15.75" customHeight="1">
      <c r="E643" s="16"/>
    </row>
    <row r="644" spans="5:5" ht="15.75" customHeight="1">
      <c r="E644" s="16"/>
    </row>
    <row r="645" spans="5:5" ht="15.75" customHeight="1">
      <c r="E645" s="16"/>
    </row>
    <row r="646" spans="5:5" ht="15.75" customHeight="1">
      <c r="E646" s="16"/>
    </row>
    <row r="647" spans="5:5" ht="15.75" customHeight="1">
      <c r="E647" s="16"/>
    </row>
    <row r="648" spans="5:5" ht="15.75" customHeight="1">
      <c r="E648" s="16"/>
    </row>
    <row r="649" spans="5:5" ht="15.75" customHeight="1">
      <c r="E649" s="16"/>
    </row>
    <row r="650" spans="5:5" ht="15.75" customHeight="1">
      <c r="E650" s="16"/>
    </row>
    <row r="651" spans="5:5" ht="15.75" customHeight="1">
      <c r="E651" s="16"/>
    </row>
    <row r="652" spans="5:5" ht="15.75" customHeight="1">
      <c r="E652" s="16"/>
    </row>
    <row r="653" spans="5:5" ht="15.75" customHeight="1">
      <c r="E653" s="16"/>
    </row>
    <row r="654" spans="5:5" ht="15.75" customHeight="1">
      <c r="E654" s="16"/>
    </row>
    <row r="655" spans="5:5" ht="15.75" customHeight="1">
      <c r="E655" s="16"/>
    </row>
    <row r="656" spans="5:5" ht="15.75" customHeight="1">
      <c r="E656" s="16"/>
    </row>
    <row r="657" spans="5:5" ht="15.75" customHeight="1">
      <c r="E657" s="16"/>
    </row>
    <row r="658" spans="5:5" ht="15.75" customHeight="1">
      <c r="E658" s="16"/>
    </row>
    <row r="659" spans="5:5" ht="15.75" customHeight="1">
      <c r="E659" s="16"/>
    </row>
    <row r="660" spans="5:5" ht="15.75" customHeight="1">
      <c r="E660" s="16"/>
    </row>
    <row r="661" spans="5:5" ht="15.75" customHeight="1">
      <c r="E661" s="16"/>
    </row>
    <row r="662" spans="5:5" ht="15.75" customHeight="1">
      <c r="E662" s="16"/>
    </row>
    <row r="663" spans="5:5" ht="15.75" customHeight="1">
      <c r="E663" s="16"/>
    </row>
    <row r="664" spans="5:5" ht="15.75" customHeight="1">
      <c r="E664" s="16"/>
    </row>
    <row r="665" spans="5:5" ht="15.75" customHeight="1">
      <c r="E665" s="16"/>
    </row>
    <row r="666" spans="5:5" ht="15.75" customHeight="1">
      <c r="E666" s="16"/>
    </row>
    <row r="667" spans="5:5" ht="15.75" customHeight="1">
      <c r="E667" s="16"/>
    </row>
    <row r="668" spans="5:5" ht="15.75" customHeight="1">
      <c r="E668" s="16"/>
    </row>
    <row r="669" spans="5:5" ht="15.75" customHeight="1">
      <c r="E669" s="16"/>
    </row>
    <row r="670" spans="5:5" ht="15.75" customHeight="1">
      <c r="E670" s="16"/>
    </row>
    <row r="671" spans="5:5" ht="15.75" customHeight="1">
      <c r="E671" s="16"/>
    </row>
    <row r="672" spans="5:5" ht="15.75" customHeight="1">
      <c r="E672" s="16"/>
    </row>
    <row r="673" spans="5:5" ht="15.75" customHeight="1">
      <c r="E673" s="16"/>
    </row>
    <row r="674" spans="5:5" ht="15.75" customHeight="1">
      <c r="E674" s="16"/>
    </row>
    <row r="675" spans="5:5" ht="15.75" customHeight="1">
      <c r="E675" s="16"/>
    </row>
    <row r="676" spans="5:5" ht="15.75" customHeight="1">
      <c r="E676" s="16"/>
    </row>
    <row r="677" spans="5:5" ht="15.75" customHeight="1">
      <c r="E677" s="16"/>
    </row>
    <row r="678" spans="5:5" ht="15.75" customHeight="1">
      <c r="E678" s="16"/>
    </row>
    <row r="679" spans="5:5" ht="15.75" customHeight="1">
      <c r="E679" s="16"/>
    </row>
    <row r="680" spans="5:5" ht="15.75" customHeight="1">
      <c r="E680" s="16"/>
    </row>
    <row r="681" spans="5:5" ht="15.75" customHeight="1">
      <c r="E681" s="16"/>
    </row>
    <row r="682" spans="5:5" ht="15.75" customHeight="1">
      <c r="E682" s="16"/>
    </row>
    <row r="683" spans="5:5" ht="15.75" customHeight="1">
      <c r="E683" s="16"/>
    </row>
    <row r="684" spans="5:5" ht="15.75" customHeight="1">
      <c r="E684" s="16"/>
    </row>
    <row r="685" spans="5:5" ht="15.75" customHeight="1">
      <c r="E685" s="16"/>
    </row>
    <row r="686" spans="5:5" ht="15.75" customHeight="1">
      <c r="E686" s="16"/>
    </row>
    <row r="687" spans="5:5" ht="15.75" customHeight="1">
      <c r="E687" s="16"/>
    </row>
    <row r="688" spans="5:5" ht="15.75" customHeight="1">
      <c r="E688" s="16"/>
    </row>
    <row r="689" spans="5:5" ht="15.75" customHeight="1">
      <c r="E689" s="16"/>
    </row>
    <row r="690" spans="5:5" ht="15.75" customHeight="1">
      <c r="E690" s="16"/>
    </row>
    <row r="691" spans="5:5" ht="15.75" customHeight="1">
      <c r="E691" s="16"/>
    </row>
    <row r="692" spans="5:5" ht="15.75" customHeight="1">
      <c r="E692" s="16"/>
    </row>
    <row r="693" spans="5:5" ht="15.75" customHeight="1">
      <c r="E693" s="16"/>
    </row>
    <row r="694" spans="5:5" ht="15.75" customHeight="1">
      <c r="E694" s="16"/>
    </row>
    <row r="695" spans="5:5" ht="15.75" customHeight="1">
      <c r="E695" s="16"/>
    </row>
    <row r="696" spans="5:5" ht="15.75" customHeight="1">
      <c r="E696" s="16"/>
    </row>
    <row r="697" spans="5:5" ht="15.75" customHeight="1">
      <c r="E697" s="16"/>
    </row>
    <row r="698" spans="5:5" ht="15.75" customHeight="1">
      <c r="E698" s="16"/>
    </row>
    <row r="699" spans="5:5" ht="15.75" customHeight="1">
      <c r="E699" s="16"/>
    </row>
    <row r="700" spans="5:5" ht="15.75" customHeight="1">
      <c r="E700" s="16"/>
    </row>
    <row r="701" spans="5:5" ht="15.75" customHeight="1">
      <c r="E701" s="16"/>
    </row>
    <row r="702" spans="5:5" ht="15.75" customHeight="1">
      <c r="E702" s="16"/>
    </row>
    <row r="703" spans="5:5" ht="15.75" customHeight="1">
      <c r="E703" s="16"/>
    </row>
    <row r="704" spans="5:5" ht="15.75" customHeight="1">
      <c r="E704" s="16"/>
    </row>
    <row r="705" spans="5:5" ht="15.75" customHeight="1">
      <c r="E705" s="16"/>
    </row>
    <row r="706" spans="5:5" ht="15.75" customHeight="1">
      <c r="E706" s="16"/>
    </row>
    <row r="707" spans="5:5" ht="15.75" customHeight="1">
      <c r="E707" s="16"/>
    </row>
    <row r="708" spans="5:5" ht="15.75" customHeight="1">
      <c r="E708" s="16"/>
    </row>
    <row r="709" spans="5:5" ht="15.75" customHeight="1">
      <c r="E709" s="16"/>
    </row>
    <row r="710" spans="5:5" ht="15.75" customHeight="1">
      <c r="E710" s="16"/>
    </row>
    <row r="711" spans="5:5" ht="15.75" customHeight="1">
      <c r="E711" s="16"/>
    </row>
    <row r="712" spans="5:5" ht="15.75" customHeight="1">
      <c r="E712" s="16"/>
    </row>
    <row r="713" spans="5:5" ht="15.75" customHeight="1">
      <c r="E713" s="16"/>
    </row>
    <row r="714" spans="5:5" ht="15.75" customHeight="1">
      <c r="E714" s="16"/>
    </row>
    <row r="715" spans="5:5" ht="15.75" customHeight="1">
      <c r="E715" s="16"/>
    </row>
    <row r="716" spans="5:5" ht="15.75" customHeight="1">
      <c r="E716" s="16"/>
    </row>
    <row r="717" spans="5:5" ht="15.75" customHeight="1">
      <c r="E717" s="16"/>
    </row>
    <row r="718" spans="5:5" ht="15.75" customHeight="1">
      <c r="E718" s="16"/>
    </row>
    <row r="719" spans="5:5" ht="15.75" customHeight="1">
      <c r="E719" s="16"/>
    </row>
    <row r="720" spans="5:5" ht="15.75" customHeight="1">
      <c r="E720" s="16"/>
    </row>
    <row r="721" spans="5:5" ht="15.75" customHeight="1">
      <c r="E721" s="16"/>
    </row>
    <row r="722" spans="5:5" ht="15.75" customHeight="1">
      <c r="E722" s="16"/>
    </row>
    <row r="723" spans="5:5" ht="15.75" customHeight="1">
      <c r="E723" s="16"/>
    </row>
    <row r="724" spans="5:5" ht="15.75" customHeight="1">
      <c r="E724" s="16"/>
    </row>
    <row r="725" spans="5:5" ht="15.75" customHeight="1">
      <c r="E725" s="16"/>
    </row>
    <row r="726" spans="5:5" ht="15.75" customHeight="1">
      <c r="E726" s="16"/>
    </row>
    <row r="727" spans="5:5" ht="15.75" customHeight="1">
      <c r="E727" s="16"/>
    </row>
    <row r="728" spans="5:5" ht="15.75" customHeight="1">
      <c r="E728" s="16"/>
    </row>
    <row r="729" spans="5:5" ht="15.75" customHeight="1">
      <c r="E729" s="16"/>
    </row>
    <row r="730" spans="5:5" ht="15.75" customHeight="1">
      <c r="E730" s="16"/>
    </row>
    <row r="731" spans="5:5" ht="15.75" customHeight="1">
      <c r="E731" s="16"/>
    </row>
    <row r="732" spans="5:5" ht="15.75" customHeight="1">
      <c r="E732" s="16"/>
    </row>
    <row r="733" spans="5:5" ht="15.75" customHeight="1">
      <c r="E733" s="16"/>
    </row>
    <row r="734" spans="5:5" ht="15.75" customHeight="1">
      <c r="E734" s="16"/>
    </row>
    <row r="735" spans="5:5" ht="15.75" customHeight="1">
      <c r="E735" s="16"/>
    </row>
    <row r="736" spans="5:5" ht="15.75" customHeight="1">
      <c r="E736" s="16"/>
    </row>
    <row r="737" spans="5:5" ht="15.75" customHeight="1">
      <c r="E737" s="16"/>
    </row>
    <row r="738" spans="5:5" ht="15.75" customHeight="1">
      <c r="E738" s="16"/>
    </row>
    <row r="739" spans="5:5" ht="15.75" customHeight="1">
      <c r="E739" s="16"/>
    </row>
    <row r="740" spans="5:5" ht="15.75" customHeight="1">
      <c r="E740" s="16"/>
    </row>
    <row r="741" spans="5:5" ht="15.75" customHeight="1">
      <c r="E741" s="16"/>
    </row>
    <row r="742" spans="5:5" ht="15.75" customHeight="1">
      <c r="E742" s="16"/>
    </row>
    <row r="743" spans="5:5" ht="15.75" customHeight="1">
      <c r="E743" s="16"/>
    </row>
    <row r="744" spans="5:5" ht="15.75" customHeight="1">
      <c r="E744" s="16"/>
    </row>
    <row r="745" spans="5:5" ht="15.75" customHeight="1">
      <c r="E745" s="16"/>
    </row>
    <row r="746" spans="5:5" ht="15.75" customHeight="1">
      <c r="E746" s="16"/>
    </row>
    <row r="747" spans="5:5" ht="15.75" customHeight="1">
      <c r="E747" s="16"/>
    </row>
    <row r="748" spans="5:5" ht="15.75" customHeight="1">
      <c r="E748" s="16"/>
    </row>
    <row r="749" spans="5:5" ht="15.75" customHeight="1">
      <c r="E749" s="16"/>
    </row>
    <row r="750" spans="5:5" ht="15.75" customHeight="1">
      <c r="E750" s="16"/>
    </row>
    <row r="751" spans="5:5" ht="15.75" customHeight="1">
      <c r="E751" s="16"/>
    </row>
    <row r="752" spans="5:5" ht="15.75" customHeight="1">
      <c r="E752" s="16"/>
    </row>
    <row r="753" spans="5:5" ht="15.75" customHeight="1">
      <c r="E753" s="16"/>
    </row>
    <row r="754" spans="5:5" ht="15.75" customHeight="1">
      <c r="E754" s="16"/>
    </row>
    <row r="755" spans="5:5" ht="15.75" customHeight="1">
      <c r="E755" s="16"/>
    </row>
    <row r="756" spans="5:5" ht="15.75" customHeight="1">
      <c r="E756" s="16"/>
    </row>
    <row r="757" spans="5:5" ht="15.75" customHeight="1">
      <c r="E757" s="16"/>
    </row>
    <row r="758" spans="5:5" ht="15.75" customHeight="1">
      <c r="E758" s="16"/>
    </row>
    <row r="759" spans="5:5" ht="15.75" customHeight="1">
      <c r="E759" s="16"/>
    </row>
    <row r="760" spans="5:5" ht="15.75" customHeight="1">
      <c r="E760" s="16"/>
    </row>
    <row r="761" spans="5:5" ht="15.75" customHeight="1">
      <c r="E761" s="16"/>
    </row>
    <row r="762" spans="5:5" ht="15.75" customHeight="1">
      <c r="E762" s="16"/>
    </row>
    <row r="763" spans="5:5" ht="15.75" customHeight="1">
      <c r="E763" s="16"/>
    </row>
    <row r="764" spans="5:5" ht="15.75" customHeight="1">
      <c r="E764" s="16"/>
    </row>
    <row r="765" spans="5:5" ht="15.75" customHeight="1">
      <c r="E765" s="16"/>
    </row>
    <row r="766" spans="5:5" ht="15.75" customHeight="1">
      <c r="E766" s="16"/>
    </row>
    <row r="767" spans="5:5" ht="15.75" customHeight="1">
      <c r="E767" s="16"/>
    </row>
    <row r="768" spans="5:5" ht="15.75" customHeight="1">
      <c r="E768" s="16"/>
    </row>
    <row r="769" spans="5:5" ht="15.75" customHeight="1">
      <c r="E769" s="16"/>
    </row>
    <row r="770" spans="5:5" ht="15.75" customHeight="1">
      <c r="E770" s="16"/>
    </row>
    <row r="771" spans="5:5" ht="15.75" customHeight="1">
      <c r="E771" s="16"/>
    </row>
    <row r="772" spans="5:5" ht="15.75" customHeight="1">
      <c r="E772" s="16"/>
    </row>
    <row r="773" spans="5:5" ht="15.75" customHeight="1">
      <c r="E773" s="16"/>
    </row>
    <row r="774" spans="5:5" ht="15.75" customHeight="1">
      <c r="E774" s="16"/>
    </row>
    <row r="775" spans="5:5" ht="15.75" customHeight="1">
      <c r="E775" s="16"/>
    </row>
    <row r="776" spans="5:5" ht="15.75" customHeight="1">
      <c r="E776" s="16"/>
    </row>
    <row r="777" spans="5:5" ht="15.75" customHeight="1">
      <c r="E777" s="16"/>
    </row>
    <row r="778" spans="5:5" ht="15.75" customHeight="1">
      <c r="E778" s="16"/>
    </row>
    <row r="779" spans="5:5" ht="15.75" customHeight="1">
      <c r="E779" s="16"/>
    </row>
    <row r="780" spans="5:5" ht="15.75" customHeight="1">
      <c r="E780" s="16"/>
    </row>
    <row r="781" spans="5:5" ht="15.75" customHeight="1">
      <c r="E781" s="16"/>
    </row>
    <row r="782" spans="5:5" ht="15.75" customHeight="1">
      <c r="E782" s="16"/>
    </row>
    <row r="783" spans="5:5" ht="15.75" customHeight="1">
      <c r="E783" s="16"/>
    </row>
    <row r="784" spans="5:5" ht="15.75" customHeight="1">
      <c r="E784" s="16"/>
    </row>
    <row r="785" spans="5:5" ht="15.75" customHeight="1">
      <c r="E785" s="16"/>
    </row>
    <row r="786" spans="5:5" ht="15.75" customHeight="1">
      <c r="E786" s="16"/>
    </row>
    <row r="787" spans="5:5" ht="15.75" customHeight="1">
      <c r="E787" s="16"/>
    </row>
    <row r="788" spans="5:5" ht="15.75" customHeight="1">
      <c r="E788" s="16"/>
    </row>
    <row r="789" spans="5:5" ht="15.75" customHeight="1">
      <c r="E789" s="16"/>
    </row>
    <row r="790" spans="5:5" ht="15.75" customHeight="1">
      <c r="E790" s="16"/>
    </row>
    <row r="791" spans="5:5" ht="15.75" customHeight="1">
      <c r="E791" s="16"/>
    </row>
    <row r="792" spans="5:5" ht="15.75" customHeight="1">
      <c r="E792" s="16"/>
    </row>
    <row r="793" spans="5:5" ht="15.75" customHeight="1">
      <c r="E793" s="16"/>
    </row>
    <row r="794" spans="5:5" ht="15.75" customHeight="1">
      <c r="E794" s="16"/>
    </row>
    <row r="795" spans="5:5" ht="15.75" customHeight="1">
      <c r="E795" s="16"/>
    </row>
    <row r="796" spans="5:5" ht="15.75" customHeight="1">
      <c r="E796" s="16"/>
    </row>
    <row r="797" spans="5:5" ht="15.75" customHeight="1">
      <c r="E797" s="16"/>
    </row>
    <row r="798" spans="5:5" ht="15.75" customHeight="1">
      <c r="E798" s="16"/>
    </row>
    <row r="799" spans="5:5" ht="15.75" customHeight="1">
      <c r="E799" s="16"/>
    </row>
    <row r="800" spans="5:5" ht="15.75" customHeight="1">
      <c r="E800" s="16"/>
    </row>
    <row r="801" spans="5:5" ht="15.75" customHeight="1">
      <c r="E801" s="16"/>
    </row>
    <row r="802" spans="5:5" ht="15.75" customHeight="1">
      <c r="E802" s="16"/>
    </row>
    <row r="803" spans="5:5" ht="15.75" customHeight="1">
      <c r="E803" s="16"/>
    </row>
    <row r="804" spans="5:5" ht="15.75" customHeight="1">
      <c r="E804" s="16"/>
    </row>
    <row r="805" spans="5:5" ht="15.75" customHeight="1">
      <c r="E805" s="16"/>
    </row>
    <row r="806" spans="5:5" ht="15.75" customHeight="1">
      <c r="E806" s="16"/>
    </row>
    <row r="807" spans="5:5" ht="15.75" customHeight="1">
      <c r="E807" s="16"/>
    </row>
    <row r="808" spans="5:5" ht="15.75" customHeight="1">
      <c r="E808" s="16"/>
    </row>
    <row r="809" spans="5:5" ht="15.75" customHeight="1">
      <c r="E809" s="16"/>
    </row>
    <row r="810" spans="5:5" ht="15.75" customHeight="1">
      <c r="E810" s="16"/>
    </row>
    <row r="811" spans="5:5" ht="15.75" customHeight="1">
      <c r="E811" s="16"/>
    </row>
    <row r="812" spans="5:5" ht="15.75" customHeight="1">
      <c r="E812" s="16"/>
    </row>
    <row r="813" spans="5:5" ht="15.75" customHeight="1">
      <c r="E813" s="16"/>
    </row>
    <row r="814" spans="5:5" ht="15.75" customHeight="1">
      <c r="E814" s="16"/>
    </row>
    <row r="815" spans="5:5" ht="15.75" customHeight="1">
      <c r="E815" s="16"/>
    </row>
    <row r="816" spans="5:5" ht="15.75" customHeight="1">
      <c r="E816" s="16"/>
    </row>
    <row r="817" spans="5:5" ht="15.75" customHeight="1">
      <c r="E817" s="16"/>
    </row>
    <row r="818" spans="5:5" ht="15.75" customHeight="1">
      <c r="E818" s="16"/>
    </row>
    <row r="819" spans="5:5" ht="15.75" customHeight="1">
      <c r="E819" s="16"/>
    </row>
    <row r="820" spans="5:5" ht="15.75" customHeight="1">
      <c r="E820" s="16"/>
    </row>
    <row r="821" spans="5:5" ht="15.75" customHeight="1">
      <c r="E821" s="16"/>
    </row>
    <row r="822" spans="5:5" ht="15.75" customHeight="1">
      <c r="E822" s="16"/>
    </row>
    <row r="823" spans="5:5" ht="15.75" customHeight="1">
      <c r="E823" s="16"/>
    </row>
    <row r="824" spans="5:5" ht="15.75" customHeight="1">
      <c r="E824" s="16"/>
    </row>
    <row r="825" spans="5:5" ht="15.75" customHeight="1">
      <c r="E825" s="16"/>
    </row>
    <row r="826" spans="5:5" ht="15.75" customHeight="1">
      <c r="E826" s="16"/>
    </row>
    <row r="827" spans="5:5" ht="15.75" customHeight="1">
      <c r="E827" s="16"/>
    </row>
    <row r="828" spans="5:5" ht="15.75" customHeight="1">
      <c r="E828" s="16"/>
    </row>
    <row r="829" spans="5:5" ht="15.75" customHeight="1">
      <c r="E829" s="16"/>
    </row>
    <row r="830" spans="5:5" ht="15.75" customHeight="1">
      <c r="E830" s="16"/>
    </row>
    <row r="831" spans="5:5" ht="15.75" customHeight="1">
      <c r="E831" s="16"/>
    </row>
    <row r="832" spans="5:5" ht="15.75" customHeight="1">
      <c r="E832" s="16"/>
    </row>
    <row r="833" spans="5:5" ht="15.75" customHeight="1">
      <c r="E833" s="16"/>
    </row>
    <row r="834" spans="5:5" ht="15.75" customHeight="1">
      <c r="E834" s="16"/>
    </row>
    <row r="835" spans="5:5" ht="15.75" customHeight="1">
      <c r="E835" s="16"/>
    </row>
    <row r="836" spans="5:5" ht="15.75" customHeight="1">
      <c r="E836" s="16"/>
    </row>
    <row r="837" spans="5:5" ht="15.75" customHeight="1">
      <c r="E837" s="16"/>
    </row>
    <row r="838" spans="5:5" ht="15.75" customHeight="1">
      <c r="E838" s="16"/>
    </row>
    <row r="839" spans="5:5" ht="15.75" customHeight="1">
      <c r="E839" s="16"/>
    </row>
    <row r="840" spans="5:5" ht="15.75" customHeight="1">
      <c r="E840" s="16"/>
    </row>
    <row r="841" spans="5:5" ht="15.75" customHeight="1">
      <c r="E841" s="16"/>
    </row>
    <row r="842" spans="5:5" ht="15.75" customHeight="1">
      <c r="E842" s="16"/>
    </row>
    <row r="843" spans="5:5" ht="15.75" customHeight="1">
      <c r="E843" s="16"/>
    </row>
    <row r="844" spans="5:5" ht="15.75" customHeight="1">
      <c r="E844" s="16"/>
    </row>
    <row r="845" spans="5:5" ht="15.75" customHeight="1">
      <c r="E845" s="16"/>
    </row>
    <row r="846" spans="5:5" ht="15.75" customHeight="1">
      <c r="E846" s="16"/>
    </row>
    <row r="847" spans="5:5" ht="15.75" customHeight="1">
      <c r="E847" s="16"/>
    </row>
    <row r="848" spans="5:5" ht="15.75" customHeight="1">
      <c r="E848" s="16"/>
    </row>
    <row r="849" spans="5:5" ht="15.75" customHeight="1">
      <c r="E849" s="16"/>
    </row>
    <row r="850" spans="5:5" ht="15.75" customHeight="1">
      <c r="E850" s="16"/>
    </row>
    <row r="851" spans="5:5" ht="15.75" customHeight="1">
      <c r="E851" s="16"/>
    </row>
    <row r="852" spans="5:5" ht="15.75" customHeight="1">
      <c r="E852" s="16"/>
    </row>
    <row r="853" spans="5:5" ht="15.75" customHeight="1">
      <c r="E853" s="16"/>
    </row>
    <row r="854" spans="5:5" ht="15.75" customHeight="1">
      <c r="E854" s="16"/>
    </row>
    <row r="855" spans="5:5" ht="15.75" customHeight="1">
      <c r="E855" s="16"/>
    </row>
    <row r="856" spans="5:5" ht="15.75" customHeight="1">
      <c r="E856" s="16"/>
    </row>
    <row r="857" spans="5:5" ht="15.75" customHeight="1">
      <c r="E857" s="16"/>
    </row>
    <row r="858" spans="5:5" ht="15.75" customHeight="1">
      <c r="E858" s="16"/>
    </row>
    <row r="859" spans="5:5" ht="15.75" customHeight="1">
      <c r="E859" s="16"/>
    </row>
    <row r="860" spans="5:5" ht="15.75" customHeight="1">
      <c r="E860" s="16"/>
    </row>
    <row r="861" spans="5:5" ht="15.75" customHeight="1">
      <c r="E861" s="16"/>
    </row>
    <row r="862" spans="5:5" ht="15.75" customHeight="1">
      <c r="E862" s="16"/>
    </row>
    <row r="863" spans="5:5" ht="15.75" customHeight="1">
      <c r="E863" s="16"/>
    </row>
    <row r="864" spans="5:5" ht="15.75" customHeight="1">
      <c r="E864" s="16"/>
    </row>
    <row r="865" spans="5:5" ht="15.75" customHeight="1">
      <c r="E865" s="16"/>
    </row>
    <row r="866" spans="5:5" ht="15.75" customHeight="1">
      <c r="E866" s="16"/>
    </row>
    <row r="867" spans="5:5" ht="15.75" customHeight="1">
      <c r="E867" s="16"/>
    </row>
    <row r="868" spans="5:5" ht="15.75" customHeight="1">
      <c r="E868" s="16"/>
    </row>
    <row r="869" spans="5:5" ht="15.75" customHeight="1">
      <c r="E869" s="16"/>
    </row>
    <row r="870" spans="5:5" ht="15.75" customHeight="1">
      <c r="E870" s="16"/>
    </row>
    <row r="871" spans="5:5" ht="15.75" customHeight="1">
      <c r="E871" s="16"/>
    </row>
    <row r="872" spans="5:5" ht="15.75" customHeight="1">
      <c r="E872" s="16"/>
    </row>
    <row r="873" spans="5:5" ht="15.75" customHeight="1">
      <c r="E873" s="16"/>
    </row>
    <row r="874" spans="5:5" ht="15.75" customHeight="1">
      <c r="E874" s="16"/>
    </row>
    <row r="875" spans="5:5" ht="15.75" customHeight="1">
      <c r="E875" s="16"/>
    </row>
    <row r="876" spans="5:5" ht="15.75" customHeight="1">
      <c r="E876" s="16"/>
    </row>
    <row r="877" spans="5:5" ht="15.75" customHeight="1">
      <c r="E877" s="16"/>
    </row>
    <row r="878" spans="5:5" ht="15.75" customHeight="1">
      <c r="E878" s="16"/>
    </row>
    <row r="879" spans="5:5" ht="15.75" customHeight="1">
      <c r="E879" s="16"/>
    </row>
    <row r="880" spans="5:5" ht="15.75" customHeight="1">
      <c r="E880" s="16"/>
    </row>
    <row r="881" spans="5:5" ht="15.75" customHeight="1">
      <c r="E881" s="16"/>
    </row>
    <row r="882" spans="5:5" ht="15.75" customHeight="1">
      <c r="E882" s="16"/>
    </row>
    <row r="883" spans="5:5" ht="15.75" customHeight="1">
      <c r="E883" s="16"/>
    </row>
    <row r="884" spans="5:5" ht="15.75" customHeight="1">
      <c r="E884" s="16"/>
    </row>
    <row r="885" spans="5:5" ht="15.75" customHeight="1">
      <c r="E885" s="16"/>
    </row>
    <row r="886" spans="5:5" ht="15.75" customHeight="1">
      <c r="E886" s="16"/>
    </row>
    <row r="887" spans="5:5" ht="15.75" customHeight="1">
      <c r="E887" s="16"/>
    </row>
    <row r="888" spans="5:5" ht="15.75" customHeight="1">
      <c r="E888" s="16"/>
    </row>
    <row r="889" spans="5:5" ht="15.75" customHeight="1">
      <c r="E889" s="16"/>
    </row>
    <row r="890" spans="5:5" ht="15.75" customHeight="1">
      <c r="E890" s="16"/>
    </row>
    <row r="891" spans="5:5" ht="15.75" customHeight="1">
      <c r="E891" s="16"/>
    </row>
    <row r="892" spans="5:5" ht="15.75" customHeight="1">
      <c r="E892" s="16"/>
    </row>
    <row r="893" spans="5:5" ht="15.75" customHeight="1">
      <c r="E893" s="16"/>
    </row>
    <row r="894" spans="5:5" ht="15.75" customHeight="1">
      <c r="E894" s="16"/>
    </row>
    <row r="895" spans="5:5" ht="15.75" customHeight="1">
      <c r="E895" s="16"/>
    </row>
    <row r="896" spans="5:5" ht="15.75" customHeight="1">
      <c r="E896" s="16"/>
    </row>
    <row r="897" spans="5:5" ht="15.75" customHeight="1">
      <c r="E897" s="16"/>
    </row>
    <row r="898" spans="5:5" ht="15.75" customHeight="1">
      <c r="E898" s="16"/>
    </row>
    <row r="899" spans="5:5" ht="15.75" customHeight="1">
      <c r="E899" s="16"/>
    </row>
    <row r="900" spans="5:5" ht="15.75" customHeight="1">
      <c r="E900" s="16"/>
    </row>
    <row r="901" spans="5:5" ht="15.75" customHeight="1">
      <c r="E901" s="16"/>
    </row>
    <row r="902" spans="5:5" ht="15.75" customHeight="1">
      <c r="E902" s="16"/>
    </row>
    <row r="903" spans="5:5" ht="15.75" customHeight="1">
      <c r="E903" s="16"/>
    </row>
    <row r="904" spans="5:5" ht="15.75" customHeight="1">
      <c r="E904" s="16"/>
    </row>
    <row r="905" spans="5:5" ht="15.75" customHeight="1">
      <c r="E905" s="16"/>
    </row>
    <row r="906" spans="5:5" ht="15.75" customHeight="1">
      <c r="E906" s="16"/>
    </row>
    <row r="907" spans="5:5" ht="15.75" customHeight="1">
      <c r="E907" s="16"/>
    </row>
    <row r="908" spans="5:5" ht="15.75" customHeight="1">
      <c r="E908" s="16"/>
    </row>
    <row r="909" spans="5:5" ht="15.75" customHeight="1">
      <c r="E909" s="16"/>
    </row>
    <row r="910" spans="5:5" ht="15.75" customHeight="1">
      <c r="E910" s="16"/>
    </row>
    <row r="911" spans="5:5" ht="15.75" customHeight="1">
      <c r="E911" s="16"/>
    </row>
    <row r="912" spans="5:5" ht="15.75" customHeight="1">
      <c r="E912" s="16"/>
    </row>
    <row r="913" spans="5:5" ht="15.75" customHeight="1">
      <c r="E913" s="16"/>
    </row>
    <row r="914" spans="5:5" ht="15.75" customHeight="1">
      <c r="E914" s="16"/>
    </row>
    <row r="915" spans="5:5" ht="15.75" customHeight="1">
      <c r="E915" s="16"/>
    </row>
    <row r="916" spans="5:5" ht="15.75" customHeight="1">
      <c r="E916" s="16"/>
    </row>
    <row r="917" spans="5:5" ht="15.75" customHeight="1">
      <c r="E917" s="16"/>
    </row>
    <row r="918" spans="5:5" ht="15.75" customHeight="1">
      <c r="E918" s="16"/>
    </row>
    <row r="919" spans="5:5" ht="15.75" customHeight="1">
      <c r="E919" s="16"/>
    </row>
    <row r="920" spans="5:5" ht="15.75" customHeight="1">
      <c r="E920" s="16"/>
    </row>
    <row r="921" spans="5:5" ht="15.75" customHeight="1">
      <c r="E921" s="16"/>
    </row>
    <row r="922" spans="5:5" ht="15.75" customHeight="1">
      <c r="E922" s="16"/>
    </row>
    <row r="923" spans="5:5" ht="15.75" customHeight="1">
      <c r="E923" s="16"/>
    </row>
    <row r="924" spans="5:5" ht="15.75" customHeight="1">
      <c r="E924" s="16"/>
    </row>
    <row r="925" spans="5:5" ht="15.75" customHeight="1">
      <c r="E925" s="16"/>
    </row>
    <row r="926" spans="5:5" ht="15.75" customHeight="1">
      <c r="E926" s="16"/>
    </row>
    <row r="927" spans="5:5" ht="15.75" customHeight="1">
      <c r="E927" s="16"/>
    </row>
    <row r="928" spans="5:5" ht="15.75" customHeight="1">
      <c r="E928" s="16"/>
    </row>
    <row r="929" spans="5:5" ht="15.75" customHeight="1">
      <c r="E929" s="16"/>
    </row>
    <row r="930" spans="5:5" ht="15.75" customHeight="1">
      <c r="E930" s="16"/>
    </row>
    <row r="931" spans="5:5" ht="15.75" customHeight="1">
      <c r="E931" s="16"/>
    </row>
    <row r="932" spans="5:5" ht="15.75" customHeight="1">
      <c r="E932" s="16"/>
    </row>
    <row r="933" spans="5:5" ht="15.75" customHeight="1">
      <c r="E933" s="16"/>
    </row>
    <row r="934" spans="5:5" ht="15.75" customHeight="1">
      <c r="E934" s="16"/>
    </row>
    <row r="935" spans="5:5" ht="15.75" customHeight="1">
      <c r="E935" s="16"/>
    </row>
    <row r="936" spans="5:5" ht="15.75" customHeight="1">
      <c r="E936" s="16"/>
    </row>
    <row r="937" spans="5:5" ht="15.75" customHeight="1">
      <c r="E937" s="16"/>
    </row>
    <row r="938" spans="5:5" ht="15.75" customHeight="1">
      <c r="E938" s="16"/>
    </row>
    <row r="939" spans="5:5" ht="15.75" customHeight="1">
      <c r="E939" s="16"/>
    </row>
    <row r="940" spans="5:5" ht="15.75" customHeight="1">
      <c r="E940" s="16"/>
    </row>
    <row r="941" spans="5:5" ht="15.75" customHeight="1">
      <c r="E941" s="16"/>
    </row>
    <row r="942" spans="5:5" ht="15.75" customHeight="1">
      <c r="E942" s="16"/>
    </row>
    <row r="943" spans="5:5" ht="15.75" customHeight="1">
      <c r="E943" s="16"/>
    </row>
    <row r="944" spans="5:5" ht="15.75" customHeight="1">
      <c r="E944" s="16"/>
    </row>
    <row r="945" spans="5:5" ht="15.75" customHeight="1">
      <c r="E945" s="16"/>
    </row>
    <row r="946" spans="5:5" ht="15.75" customHeight="1">
      <c r="E946" s="16"/>
    </row>
    <row r="947" spans="5:5" ht="15.75" customHeight="1">
      <c r="E947" s="16"/>
    </row>
    <row r="948" spans="5:5" ht="15.75" customHeight="1">
      <c r="E948" s="16"/>
    </row>
    <row r="949" spans="5:5" ht="15.75" customHeight="1">
      <c r="E949" s="16"/>
    </row>
    <row r="950" spans="5:5" ht="15.75" customHeight="1">
      <c r="E950" s="16"/>
    </row>
    <row r="951" spans="5:5" ht="15.75" customHeight="1">
      <c r="E951" s="16"/>
    </row>
    <row r="952" spans="5:5" ht="15.75" customHeight="1">
      <c r="E952" s="16"/>
    </row>
    <row r="953" spans="5:5" ht="15.75" customHeight="1">
      <c r="E953" s="16"/>
    </row>
    <row r="954" spans="5:5" ht="15.75" customHeight="1">
      <c r="E954" s="16"/>
    </row>
    <row r="955" spans="5:5" ht="15.75" customHeight="1">
      <c r="E955" s="16"/>
    </row>
    <row r="956" spans="5:5" ht="15.75" customHeight="1">
      <c r="E956" s="16"/>
    </row>
    <row r="957" spans="5:5" ht="15.75" customHeight="1">
      <c r="E957" s="16"/>
    </row>
    <row r="958" spans="5:5" ht="15.75" customHeight="1">
      <c r="E958" s="16"/>
    </row>
    <row r="959" spans="5:5" ht="15.75" customHeight="1">
      <c r="E959" s="16"/>
    </row>
    <row r="960" spans="5:5" ht="15.75" customHeight="1">
      <c r="E960" s="16"/>
    </row>
    <row r="961" spans="5:5" ht="15.75" customHeight="1">
      <c r="E961" s="16"/>
    </row>
    <row r="962" spans="5:5" ht="15.75" customHeight="1">
      <c r="E962" s="16"/>
    </row>
    <row r="963" spans="5:5" ht="15.75" customHeight="1">
      <c r="E963" s="16"/>
    </row>
    <row r="964" spans="5:5" ht="15.75" customHeight="1">
      <c r="E964" s="16"/>
    </row>
    <row r="965" spans="5:5" ht="15.75" customHeight="1">
      <c r="E965" s="16"/>
    </row>
    <row r="966" spans="5:5" ht="15.75" customHeight="1">
      <c r="E966" s="16"/>
    </row>
    <row r="967" spans="5:5" ht="15.75" customHeight="1">
      <c r="E967" s="16"/>
    </row>
    <row r="968" spans="5:5" ht="15.75" customHeight="1">
      <c r="E968" s="16"/>
    </row>
    <row r="969" spans="5:5" ht="15.75" customHeight="1">
      <c r="E969" s="16"/>
    </row>
    <row r="970" spans="5:5" ht="15.75" customHeight="1">
      <c r="E970" s="16"/>
    </row>
    <row r="971" spans="5:5" ht="15.75" customHeight="1">
      <c r="E971" s="16"/>
    </row>
    <row r="972" spans="5:5" ht="15.75" customHeight="1">
      <c r="E972" s="16"/>
    </row>
    <row r="973" spans="5:5" ht="15.75" customHeight="1">
      <c r="E973" s="16"/>
    </row>
    <row r="974" spans="5:5" ht="15.75" customHeight="1">
      <c r="E974" s="16"/>
    </row>
    <row r="975" spans="5:5" ht="15.75" customHeight="1">
      <c r="E975" s="16"/>
    </row>
    <row r="976" spans="5:5" ht="15.75" customHeight="1">
      <c r="E976" s="16"/>
    </row>
    <row r="977" spans="5:5" ht="15.75" customHeight="1">
      <c r="E977" s="16"/>
    </row>
    <row r="978" spans="5:5" ht="15.75" customHeight="1">
      <c r="E978" s="16"/>
    </row>
    <row r="979" spans="5:5" ht="15.75" customHeight="1">
      <c r="E979" s="16"/>
    </row>
    <row r="980" spans="5:5" ht="15.75" customHeight="1">
      <c r="E980" s="16"/>
    </row>
    <row r="981" spans="5:5" ht="15.75" customHeight="1">
      <c r="E981" s="16"/>
    </row>
    <row r="982" spans="5:5" ht="15.75" customHeight="1">
      <c r="E982" s="16"/>
    </row>
    <row r="983" spans="5:5" ht="15.75" customHeight="1">
      <c r="E983" s="16"/>
    </row>
    <row r="984" spans="5:5" ht="15.75" customHeight="1">
      <c r="E984" s="16"/>
    </row>
    <row r="985" spans="5:5" ht="15.75" customHeight="1">
      <c r="E985" s="16"/>
    </row>
    <row r="986" spans="5:5" ht="15.75" customHeight="1">
      <c r="E986" s="16"/>
    </row>
    <row r="987" spans="5:5" ht="15.75" customHeight="1">
      <c r="E987" s="16"/>
    </row>
    <row r="988" spans="5:5" ht="15.75" customHeight="1">
      <c r="E988" s="16"/>
    </row>
    <row r="989" spans="5:5" ht="15.75" customHeight="1">
      <c r="E989" s="16"/>
    </row>
    <row r="990" spans="5:5" ht="15.75" customHeight="1">
      <c r="E990" s="16"/>
    </row>
    <row r="991" spans="5:5" ht="15.75" customHeight="1">
      <c r="E991" s="16"/>
    </row>
    <row r="992" spans="5:5" ht="15.75" customHeight="1">
      <c r="E992" s="16"/>
    </row>
    <row r="993" spans="5:5" ht="15.75" customHeight="1">
      <c r="E993" s="16"/>
    </row>
    <row r="994" spans="5:5" ht="15.75" customHeight="1">
      <c r="E994" s="16"/>
    </row>
    <row r="995" spans="5:5" ht="15.75" customHeight="1">
      <c r="E995" s="16"/>
    </row>
    <row r="996" spans="5:5" ht="15.75" customHeight="1">
      <c r="E996" s="16"/>
    </row>
    <row r="997" spans="5:5" ht="15.75" customHeight="1">
      <c r="E997" s="16"/>
    </row>
    <row r="998" spans="5:5" ht="15.75" customHeight="1">
      <c r="E998" s="16"/>
    </row>
    <row r="999" spans="5:5" ht="15.75" customHeight="1">
      <c r="E999" s="16"/>
    </row>
    <row r="1000" spans="5:5" ht="15.75" customHeight="1">
      <c r="E1000" s="16"/>
    </row>
    <row r="1001" spans="5:5" ht="15.75" customHeight="1">
      <c r="E1001" s="16"/>
    </row>
    <row r="1002" spans="5:5" ht="15.75" customHeight="1">
      <c r="E1002" s="16"/>
    </row>
    <row r="1003" spans="5:5" ht="15.75" customHeight="1">
      <c r="E1003" s="16"/>
    </row>
    <row r="1004" spans="5:5" ht="15.75" customHeight="1">
      <c r="E1004" s="16"/>
    </row>
    <row r="1005" spans="5:5" ht="15.75" customHeight="1">
      <c r="E1005" s="16"/>
    </row>
    <row r="1006" spans="5:5" ht="15.75" customHeight="1">
      <c r="E1006" s="16"/>
    </row>
    <row r="1007" spans="5:5" ht="15.75" customHeight="1">
      <c r="E1007" s="16"/>
    </row>
    <row r="1008" spans="5:5" ht="15.75" customHeight="1">
      <c r="E1008" s="16"/>
    </row>
    <row r="1009" spans="5:5" ht="15.75" customHeight="1">
      <c r="E1009" s="16"/>
    </row>
    <row r="1010" spans="5:5" ht="15.75" customHeight="1">
      <c r="E1010" s="16"/>
    </row>
    <row r="1011" spans="5:5" ht="15.75" customHeight="1">
      <c r="E1011" s="16"/>
    </row>
    <row r="1012" spans="5:5" ht="15.75" customHeight="1">
      <c r="E1012" s="16"/>
    </row>
    <row r="1013" spans="5:5" ht="15.75" customHeight="1">
      <c r="E1013" s="16"/>
    </row>
    <row r="1014" spans="5:5" ht="15.75" customHeight="1">
      <c r="E1014" s="16"/>
    </row>
    <row r="1015" spans="5:5" ht="15.75" customHeight="1">
      <c r="E1015" s="16"/>
    </row>
    <row r="1016" spans="5:5" ht="15.75" customHeight="1">
      <c r="E1016" s="16"/>
    </row>
    <row r="1017" spans="5:5" ht="15.75" customHeight="1">
      <c r="E1017" s="16"/>
    </row>
    <row r="1018" spans="5:5" ht="15.75" customHeight="1">
      <c r="E1018" s="16"/>
    </row>
    <row r="1019" spans="5:5" ht="15.75" customHeight="1">
      <c r="E1019" s="16"/>
    </row>
    <row r="1020" spans="5:5" ht="15.75" customHeight="1">
      <c r="E1020" s="16"/>
    </row>
    <row r="1021" spans="5:5" ht="15.75" customHeight="1">
      <c r="E1021" s="16"/>
    </row>
    <row r="1022" spans="5:5" ht="15.75" customHeight="1">
      <c r="E1022" s="16"/>
    </row>
    <row r="1023" spans="5:5" ht="15.75" customHeight="1">
      <c r="E1023" s="16"/>
    </row>
    <row r="1024" spans="5:5" ht="15.75" customHeight="1">
      <c r="E1024" s="16"/>
    </row>
    <row r="1025" spans="5:5" ht="15.75" customHeight="1">
      <c r="E1025" s="16"/>
    </row>
    <row r="1026" spans="5:5" ht="15.75" customHeight="1">
      <c r="E1026" s="16"/>
    </row>
    <row r="1027" spans="5:5" ht="15.75" customHeight="1">
      <c r="E1027" s="16"/>
    </row>
    <row r="1028" spans="5:5" ht="15.75" customHeight="1">
      <c r="E1028" s="16"/>
    </row>
    <row r="1029" spans="5:5" ht="15.75" customHeight="1">
      <c r="E1029" s="16"/>
    </row>
    <row r="1030" spans="5:5" ht="15.75" customHeight="1">
      <c r="E1030" s="16"/>
    </row>
    <row r="1031" spans="5:5" ht="15.75" customHeight="1">
      <c r="E1031" s="16"/>
    </row>
    <row r="1032" spans="5:5" ht="15" customHeight="1">
      <c r="E1032" s="16"/>
    </row>
    <row r="1033" spans="5:5" ht="15" customHeight="1">
      <c r="E1033" s="16"/>
    </row>
  </sheetData>
  <mergeCells count="58">
    <mergeCell ref="A1:J1"/>
    <mergeCell ref="A2:J2"/>
    <mergeCell ref="A3:J3"/>
    <mergeCell ref="A4:J4"/>
    <mergeCell ref="B6:B20"/>
    <mergeCell ref="I6:I7"/>
    <mergeCell ref="I8:I11"/>
    <mergeCell ref="I12:I16"/>
    <mergeCell ref="J13:J14"/>
    <mergeCell ref="I17:I18"/>
    <mergeCell ref="C36:G36"/>
    <mergeCell ref="H36:I36"/>
    <mergeCell ref="A37:J37"/>
    <mergeCell ref="I19:I20"/>
    <mergeCell ref="B21:B35"/>
    <mergeCell ref="I21:I22"/>
    <mergeCell ref="I23:I26"/>
    <mergeCell ref="I27:I31"/>
    <mergeCell ref="I32:I33"/>
    <mergeCell ref="I34:I35"/>
    <mergeCell ref="J21:J35"/>
    <mergeCell ref="H53:I53"/>
    <mergeCell ref="C53:G53"/>
    <mergeCell ref="C50:D50"/>
    <mergeCell ref="H42:I42"/>
    <mergeCell ref="C43:D43"/>
    <mergeCell ref="H43:I43"/>
    <mergeCell ref="H44:I44"/>
    <mergeCell ref="C44:D44"/>
    <mergeCell ref="C45:D45"/>
    <mergeCell ref="H45:I45"/>
    <mergeCell ref="H46:I46"/>
    <mergeCell ref="C47:D47"/>
    <mergeCell ref="H47:I47"/>
    <mergeCell ref="H50:I50"/>
    <mergeCell ref="C51:D51"/>
    <mergeCell ref="H51:I51"/>
    <mergeCell ref="A54:B56"/>
    <mergeCell ref="C54:G54"/>
    <mergeCell ref="C55:G55"/>
    <mergeCell ref="C56:G56"/>
    <mergeCell ref="H54:I54"/>
    <mergeCell ref="H55:I55"/>
    <mergeCell ref="H56:I56"/>
    <mergeCell ref="C38:D38"/>
    <mergeCell ref="C42:D42"/>
    <mergeCell ref="C48:D48"/>
    <mergeCell ref="H48:I48"/>
    <mergeCell ref="C49:D49"/>
    <mergeCell ref="H49:I49"/>
    <mergeCell ref="H38:I38"/>
    <mergeCell ref="H39:I39"/>
    <mergeCell ref="C40:G40"/>
    <mergeCell ref="H40:I40"/>
    <mergeCell ref="A41:J41"/>
    <mergeCell ref="B43:B52"/>
    <mergeCell ref="C52:D52"/>
    <mergeCell ref="H52:I52"/>
  </mergeCells>
  <phoneticPr fontId="6" type="noConversion"/>
  <printOptions horizontalCentered="1" gridLines="1"/>
  <pageMargins left="0.15748031496062992" right="0.15748031496062992" top="7.874015748031496E-2" bottom="7.874015748031496E-2" header="0" footer="0"/>
  <pageSetup paperSize="9" scale="57" pageOrder="overThenDown" orientation="portrait" verticalDpi="597" r:id="rId1"/>
  <headerFooter scaleWithDoc="0" alignWithMargins="0">
    <oddFooter>&amp;L&amp;"標楷體,粗體"&amp;10投標廠商及負責人章：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9EDD-0447-4F2A-94EB-81C63D3403B9}">
  <sheetPr>
    <tabColor rgb="FF92D050"/>
    <pageSetUpPr fitToPage="1"/>
  </sheetPr>
  <dimension ref="A1:O1037"/>
  <sheetViews>
    <sheetView topLeftCell="C28" zoomScaleNormal="100" workbookViewId="0">
      <selection activeCell="H43" sqref="H43:I43"/>
    </sheetView>
  </sheetViews>
  <sheetFormatPr defaultColWidth="11.25" defaultRowHeight="15" customHeight="1"/>
  <cols>
    <col min="1" max="1" width="4.875" style="15" customWidth="1"/>
    <col min="2" max="2" width="13.875" style="15" customWidth="1"/>
    <col min="3" max="3" width="22.375" style="15" customWidth="1"/>
    <col min="4" max="4" width="10.125" style="15" customWidth="1"/>
    <col min="5" max="6" width="5.625" style="15" customWidth="1"/>
    <col min="7" max="8" width="11.625" style="15" bestFit="1" customWidth="1"/>
    <col min="9" max="9" width="12.625" style="15" customWidth="1"/>
    <col min="10" max="10" width="65.625" style="24" customWidth="1"/>
    <col min="11" max="11" width="61.5" style="15" customWidth="1"/>
    <col min="12" max="12" width="7.75" style="116" bestFit="1" customWidth="1"/>
    <col min="13" max="16384" width="11.25" style="15"/>
  </cols>
  <sheetData>
    <row r="1" spans="1:15" ht="15.75" customHeight="1">
      <c r="A1" s="478" t="s">
        <v>38</v>
      </c>
      <c r="B1" s="479"/>
      <c r="C1" s="479"/>
      <c r="D1" s="479"/>
      <c r="E1" s="479"/>
      <c r="F1" s="479"/>
      <c r="G1" s="479"/>
      <c r="H1" s="479"/>
      <c r="I1" s="479"/>
      <c r="J1" s="480"/>
    </row>
    <row r="2" spans="1:15" ht="15.75" customHeight="1">
      <c r="A2" s="481" t="s">
        <v>62</v>
      </c>
      <c r="B2" s="482"/>
      <c r="C2" s="482"/>
      <c r="D2" s="482"/>
      <c r="E2" s="482"/>
      <c r="F2" s="482"/>
      <c r="G2" s="482"/>
      <c r="H2" s="482"/>
      <c r="I2" s="482"/>
      <c r="J2" s="483"/>
      <c r="K2" s="115" t="s">
        <v>115</v>
      </c>
    </row>
    <row r="3" spans="1:15" ht="24.2" customHeight="1">
      <c r="A3" s="484" t="s">
        <v>87</v>
      </c>
      <c r="B3" s="485"/>
      <c r="C3" s="485"/>
      <c r="D3" s="485"/>
      <c r="E3" s="485"/>
      <c r="F3" s="485"/>
      <c r="G3" s="485"/>
      <c r="H3" s="485"/>
      <c r="I3" s="485"/>
      <c r="J3" s="486"/>
    </row>
    <row r="4" spans="1:15" ht="15.75" customHeight="1">
      <c r="A4" s="459" t="s">
        <v>81</v>
      </c>
      <c r="B4" s="460"/>
      <c r="C4" s="460"/>
      <c r="D4" s="460"/>
      <c r="E4" s="460"/>
      <c r="F4" s="460"/>
      <c r="G4" s="460"/>
      <c r="H4" s="460"/>
      <c r="I4" s="460"/>
      <c r="J4" s="461"/>
    </row>
    <row r="5" spans="1:15" ht="15.75" customHeight="1">
      <c r="A5" s="73" t="s">
        <v>39</v>
      </c>
      <c r="B5" s="74" t="s">
        <v>40</v>
      </c>
      <c r="C5" s="74" t="s">
        <v>41</v>
      </c>
      <c r="D5" s="74" t="s">
        <v>42</v>
      </c>
      <c r="E5" s="74" t="s">
        <v>43</v>
      </c>
      <c r="F5" s="74" t="s">
        <v>44</v>
      </c>
      <c r="G5" s="74" t="s">
        <v>45</v>
      </c>
      <c r="H5" s="74" t="s">
        <v>46</v>
      </c>
      <c r="I5" s="74" t="s">
        <v>47</v>
      </c>
      <c r="J5" s="79" t="s">
        <v>29</v>
      </c>
      <c r="O5" s="15">
        <f>SUM(O6:O19)</f>
        <v>46107</v>
      </c>
    </row>
    <row r="6" spans="1:15" ht="24.95" customHeight="1">
      <c r="A6" s="60">
        <v>1</v>
      </c>
      <c r="B6" s="464" t="s">
        <v>88</v>
      </c>
      <c r="C6" s="19" t="s">
        <v>28</v>
      </c>
      <c r="D6" s="26">
        <v>1</v>
      </c>
      <c r="E6" s="27">
        <v>3</v>
      </c>
      <c r="F6" s="28" t="s">
        <v>35</v>
      </c>
      <c r="G6" s="29">
        <v>34000</v>
      </c>
      <c r="H6" s="29">
        <f>D6*E6*G6</f>
        <v>102000</v>
      </c>
      <c r="I6" s="466">
        <f>H6+H7</f>
        <v>112200</v>
      </c>
      <c r="J6" s="75" t="s">
        <v>37</v>
      </c>
      <c r="K6" s="17" t="s">
        <v>117</v>
      </c>
      <c r="L6" s="117"/>
      <c r="M6" s="15">
        <f>2088</f>
        <v>2088</v>
      </c>
      <c r="N6" s="15">
        <v>1</v>
      </c>
      <c r="O6" s="15">
        <f>N6*M6</f>
        <v>2088</v>
      </c>
    </row>
    <row r="7" spans="1:15" ht="24.95" customHeight="1">
      <c r="A7" s="60">
        <v>2</v>
      </c>
      <c r="B7" s="465"/>
      <c r="C7" s="19" t="s">
        <v>21</v>
      </c>
      <c r="D7" s="26">
        <v>1</v>
      </c>
      <c r="E7" s="27">
        <v>1</v>
      </c>
      <c r="F7" s="28" t="s">
        <v>64</v>
      </c>
      <c r="G7" s="29">
        <v>10200</v>
      </c>
      <c r="H7" s="29">
        <f>D7*E7*G7</f>
        <v>10200</v>
      </c>
      <c r="I7" s="469"/>
      <c r="J7" s="76" t="s">
        <v>63</v>
      </c>
      <c r="K7" s="54"/>
    </row>
    <row r="8" spans="1:15" ht="36" customHeight="1">
      <c r="A8" s="60">
        <v>3</v>
      </c>
      <c r="B8" s="465"/>
      <c r="C8" s="20" t="s">
        <v>65</v>
      </c>
      <c r="D8" s="30">
        <v>4</v>
      </c>
      <c r="E8" s="31">
        <v>3</v>
      </c>
      <c r="F8" s="32" t="s">
        <v>35</v>
      </c>
      <c r="G8" s="33">
        <v>30000</v>
      </c>
      <c r="H8" s="33">
        <f>D8*E8*G8</f>
        <v>360000</v>
      </c>
      <c r="I8" s="468">
        <f>H8+H9+H10+H11</f>
        <v>533811</v>
      </c>
      <c r="J8" s="76" t="s">
        <v>79</v>
      </c>
      <c r="K8" s="17"/>
      <c r="M8" s="15">
        <f>1998+800+516</f>
        <v>3314</v>
      </c>
      <c r="N8" s="15">
        <v>4</v>
      </c>
      <c r="O8" s="15">
        <f>N8*M8</f>
        <v>13256</v>
      </c>
    </row>
    <row r="9" spans="1:15" ht="24.95" customHeight="1">
      <c r="A9" s="60">
        <v>4</v>
      </c>
      <c r="B9" s="465"/>
      <c r="C9" s="20" t="s">
        <v>22</v>
      </c>
      <c r="D9" s="30">
        <v>4</v>
      </c>
      <c r="E9" s="31">
        <v>1</v>
      </c>
      <c r="F9" s="32" t="s">
        <v>93</v>
      </c>
      <c r="G9" s="33">
        <v>9000</v>
      </c>
      <c r="H9" s="33">
        <f t="shared" ref="H9:H11" si="0">D9*E9*G9</f>
        <v>36000</v>
      </c>
      <c r="I9" s="465"/>
      <c r="J9" s="76" t="s">
        <v>63</v>
      </c>
      <c r="K9" s="55"/>
    </row>
    <row r="10" spans="1:15" ht="34.5">
      <c r="A10" s="60">
        <v>5</v>
      </c>
      <c r="B10" s="465"/>
      <c r="C10" s="20" t="s">
        <v>34</v>
      </c>
      <c r="D10" s="30">
        <v>1</v>
      </c>
      <c r="E10" s="31">
        <v>3</v>
      </c>
      <c r="F10" s="32" t="s">
        <v>36</v>
      </c>
      <c r="G10" s="33">
        <v>11345</v>
      </c>
      <c r="H10" s="33">
        <f t="shared" si="0"/>
        <v>34035</v>
      </c>
      <c r="I10" s="465"/>
      <c r="J10" s="76" t="s">
        <v>94</v>
      </c>
      <c r="K10" s="119" t="s">
        <v>116</v>
      </c>
      <c r="M10" s="15">
        <v>1073</v>
      </c>
      <c r="N10" s="15">
        <v>1</v>
      </c>
      <c r="O10" s="15">
        <f>N10*M10</f>
        <v>1073</v>
      </c>
    </row>
    <row r="11" spans="1:15" ht="34.5">
      <c r="A11" s="60">
        <v>6</v>
      </c>
      <c r="B11" s="465"/>
      <c r="C11" s="20" t="s">
        <v>95</v>
      </c>
      <c r="D11" s="30">
        <v>2</v>
      </c>
      <c r="E11" s="31">
        <v>3</v>
      </c>
      <c r="F11" s="32" t="s">
        <v>35</v>
      </c>
      <c r="G11" s="33">
        <v>17296</v>
      </c>
      <c r="H11" s="33">
        <f t="shared" si="0"/>
        <v>103776</v>
      </c>
      <c r="I11" s="469"/>
      <c r="J11" s="76" t="s">
        <v>96</v>
      </c>
      <c r="K11" s="17"/>
      <c r="M11" s="15">
        <v>990</v>
      </c>
      <c r="N11" s="15">
        <v>1</v>
      </c>
      <c r="O11" s="15">
        <f>N11*M11</f>
        <v>990</v>
      </c>
    </row>
    <row r="12" spans="1:15" ht="81">
      <c r="A12" s="60">
        <v>7</v>
      </c>
      <c r="B12" s="465"/>
      <c r="C12" s="23" t="s">
        <v>66</v>
      </c>
      <c r="D12" s="34">
        <v>1</v>
      </c>
      <c r="E12" s="35">
        <v>3</v>
      </c>
      <c r="F12" s="36" t="s">
        <v>35</v>
      </c>
      <c r="G12" s="37">
        <v>45600</v>
      </c>
      <c r="H12" s="37">
        <f>D12*E12*G12</f>
        <v>136800</v>
      </c>
      <c r="I12" s="470">
        <f>H12+H13+H14+H15+H16</f>
        <v>868230</v>
      </c>
      <c r="J12" s="76" t="s">
        <v>84</v>
      </c>
      <c r="K12" s="119" t="s">
        <v>119</v>
      </c>
      <c r="M12" s="15">
        <v>2748</v>
      </c>
      <c r="N12" s="15">
        <v>1</v>
      </c>
      <c r="O12" s="15">
        <f>N12*M12</f>
        <v>2748</v>
      </c>
    </row>
    <row r="13" spans="1:15" ht="24.95" customHeight="1">
      <c r="A13" s="60">
        <v>8</v>
      </c>
      <c r="B13" s="465"/>
      <c r="C13" s="23" t="s">
        <v>67</v>
      </c>
      <c r="D13" s="34">
        <v>3</v>
      </c>
      <c r="E13" s="35">
        <v>3</v>
      </c>
      <c r="F13" s="36" t="s">
        <v>35</v>
      </c>
      <c r="G13" s="37">
        <v>43500</v>
      </c>
      <c r="H13" s="37">
        <f t="shared" ref="H13:H26" si="1">D13*E13*G13</f>
        <v>391500</v>
      </c>
      <c r="I13" s="471"/>
      <c r="J13" s="476" t="s">
        <v>83</v>
      </c>
      <c r="K13" s="17"/>
      <c r="M13" s="15">
        <v>2634</v>
      </c>
      <c r="N13" s="15">
        <v>4</v>
      </c>
      <c r="O13" s="15">
        <f>N13*M13</f>
        <v>10536</v>
      </c>
    </row>
    <row r="14" spans="1:15" ht="24.95" customHeight="1">
      <c r="A14" s="60">
        <v>9</v>
      </c>
      <c r="B14" s="465"/>
      <c r="C14" s="23" t="s">
        <v>68</v>
      </c>
      <c r="D14" s="34">
        <v>2</v>
      </c>
      <c r="E14" s="35">
        <v>3</v>
      </c>
      <c r="F14" s="36" t="s">
        <v>35</v>
      </c>
      <c r="G14" s="37">
        <v>43500</v>
      </c>
      <c r="H14" s="37">
        <f t="shared" si="1"/>
        <v>261000</v>
      </c>
      <c r="I14" s="471"/>
      <c r="J14" s="487"/>
      <c r="K14" s="17"/>
    </row>
    <row r="15" spans="1:15" ht="24.95" customHeight="1">
      <c r="A15" s="60">
        <v>10</v>
      </c>
      <c r="B15" s="465"/>
      <c r="C15" s="23" t="s">
        <v>24</v>
      </c>
      <c r="D15" s="34">
        <v>1</v>
      </c>
      <c r="E15" s="38">
        <v>1</v>
      </c>
      <c r="F15" s="36" t="s">
        <v>93</v>
      </c>
      <c r="G15" s="37">
        <v>13680</v>
      </c>
      <c r="H15" s="37">
        <f t="shared" si="1"/>
        <v>13680</v>
      </c>
      <c r="I15" s="471"/>
      <c r="J15" s="76" t="s">
        <v>63</v>
      </c>
      <c r="K15" s="55"/>
    </row>
    <row r="16" spans="1:15" ht="24.95" customHeight="1">
      <c r="A16" s="60">
        <v>11</v>
      </c>
      <c r="B16" s="465"/>
      <c r="C16" s="23" t="s">
        <v>25</v>
      </c>
      <c r="D16" s="34">
        <v>5</v>
      </c>
      <c r="E16" s="38">
        <v>1</v>
      </c>
      <c r="F16" s="36" t="s">
        <v>93</v>
      </c>
      <c r="G16" s="37">
        <v>13050</v>
      </c>
      <c r="H16" s="37">
        <f t="shared" si="1"/>
        <v>65250</v>
      </c>
      <c r="I16" s="471"/>
      <c r="J16" s="76" t="s">
        <v>63</v>
      </c>
      <c r="K16" s="55"/>
    </row>
    <row r="17" spans="1:15" ht="24.95" customHeight="1">
      <c r="A17" s="60">
        <v>12</v>
      </c>
      <c r="B17" s="465"/>
      <c r="C17" s="21" t="s">
        <v>26</v>
      </c>
      <c r="D17" s="39">
        <v>3</v>
      </c>
      <c r="E17" s="40">
        <v>3</v>
      </c>
      <c r="F17" s="41" t="s">
        <v>35</v>
      </c>
      <c r="G17" s="42">
        <v>43500</v>
      </c>
      <c r="H17" s="42">
        <f t="shared" si="1"/>
        <v>391500</v>
      </c>
      <c r="I17" s="473">
        <f>H17+H18</f>
        <v>430650</v>
      </c>
      <c r="J17" s="77" t="s">
        <v>85</v>
      </c>
      <c r="K17" s="17"/>
      <c r="M17" s="15">
        <v>2634</v>
      </c>
      <c r="N17" s="15">
        <v>2</v>
      </c>
      <c r="O17" s="15">
        <f>N17*M17</f>
        <v>5268</v>
      </c>
    </row>
    <row r="18" spans="1:15" ht="24.95" customHeight="1">
      <c r="A18" s="60">
        <v>13</v>
      </c>
      <c r="B18" s="465"/>
      <c r="C18" s="21" t="s">
        <v>27</v>
      </c>
      <c r="D18" s="39">
        <v>3</v>
      </c>
      <c r="E18" s="40">
        <v>1</v>
      </c>
      <c r="F18" s="41" t="s">
        <v>93</v>
      </c>
      <c r="G18" s="42">
        <v>13050</v>
      </c>
      <c r="H18" s="42">
        <f t="shared" si="1"/>
        <v>39150</v>
      </c>
      <c r="I18" s="465"/>
      <c r="J18" s="76" t="s">
        <v>63</v>
      </c>
      <c r="K18" s="55"/>
      <c r="M18" s="15">
        <v>2892</v>
      </c>
      <c r="N18" s="15">
        <v>1</v>
      </c>
      <c r="O18" s="15">
        <f>N18*M18</f>
        <v>2892</v>
      </c>
    </row>
    <row r="19" spans="1:15" ht="24.95" customHeight="1">
      <c r="A19" s="60">
        <v>14</v>
      </c>
      <c r="B19" s="465"/>
      <c r="C19" s="22" t="s">
        <v>69</v>
      </c>
      <c r="D19" s="43">
        <v>1</v>
      </c>
      <c r="E19" s="44">
        <v>3</v>
      </c>
      <c r="F19" s="45" t="s">
        <v>35</v>
      </c>
      <c r="G19" s="46">
        <v>46000</v>
      </c>
      <c r="H19" s="46">
        <f t="shared" si="1"/>
        <v>138000</v>
      </c>
      <c r="I19" s="462">
        <f>H19+H20</f>
        <v>151800</v>
      </c>
      <c r="J19" s="76" t="s">
        <v>85</v>
      </c>
      <c r="K19" s="17"/>
      <c r="M19" s="15">
        <f>3468+1100+2688</f>
        <v>7256</v>
      </c>
      <c r="N19" s="15">
        <v>1</v>
      </c>
      <c r="O19" s="15">
        <f>N19*M19</f>
        <v>7256</v>
      </c>
    </row>
    <row r="20" spans="1:15" ht="24.95" customHeight="1">
      <c r="A20" s="60">
        <v>15</v>
      </c>
      <c r="B20" s="465"/>
      <c r="C20" s="22" t="s">
        <v>70</v>
      </c>
      <c r="D20" s="45">
        <v>1</v>
      </c>
      <c r="E20" s="47">
        <v>1</v>
      </c>
      <c r="F20" s="45" t="s">
        <v>64</v>
      </c>
      <c r="G20" s="46">
        <v>13800</v>
      </c>
      <c r="H20" s="46">
        <f t="shared" si="1"/>
        <v>13800</v>
      </c>
      <c r="I20" s="463"/>
      <c r="J20" s="85" t="s">
        <v>63</v>
      </c>
      <c r="K20" s="55"/>
    </row>
    <row r="21" spans="1:15" ht="24.95" customHeight="1">
      <c r="A21" s="60">
        <v>16</v>
      </c>
      <c r="B21" s="464" t="s">
        <v>89</v>
      </c>
      <c r="C21" s="19" t="s">
        <v>28</v>
      </c>
      <c r="D21" s="26">
        <v>1</v>
      </c>
      <c r="E21" s="27">
        <v>9</v>
      </c>
      <c r="F21" s="28" t="s">
        <v>35</v>
      </c>
      <c r="G21" s="29">
        <v>35449</v>
      </c>
      <c r="H21" s="29">
        <f t="shared" si="1"/>
        <v>319041</v>
      </c>
      <c r="I21" s="496">
        <f>H21+H22</f>
        <v>343855</v>
      </c>
      <c r="J21" s="91" t="s">
        <v>101</v>
      </c>
      <c r="K21" s="17" t="s">
        <v>117</v>
      </c>
    </row>
    <row r="22" spans="1:15" ht="24.95" customHeight="1">
      <c r="A22" s="60">
        <v>17</v>
      </c>
      <c r="B22" s="495"/>
      <c r="C22" s="19" t="s">
        <v>21</v>
      </c>
      <c r="D22" s="26">
        <v>1</v>
      </c>
      <c r="E22" s="27">
        <v>1</v>
      </c>
      <c r="F22" s="28" t="s">
        <v>64</v>
      </c>
      <c r="G22" s="29">
        <v>24814</v>
      </c>
      <c r="H22" s="29">
        <f>D22*E22*G22</f>
        <v>24814</v>
      </c>
      <c r="I22" s="497"/>
      <c r="J22" s="92" t="s">
        <v>98</v>
      </c>
      <c r="K22" s="17"/>
    </row>
    <row r="23" spans="1:15" ht="65.25">
      <c r="A23" s="60">
        <v>18</v>
      </c>
      <c r="B23" s="495"/>
      <c r="C23" s="20" t="s">
        <v>65</v>
      </c>
      <c r="D23" s="30">
        <v>4</v>
      </c>
      <c r="E23" s="31">
        <v>9</v>
      </c>
      <c r="F23" s="32" t="s">
        <v>35</v>
      </c>
      <c r="G23" s="33">
        <v>31449</v>
      </c>
      <c r="H23" s="33">
        <f t="shared" si="1"/>
        <v>1132164</v>
      </c>
      <c r="I23" s="498">
        <f>H23+H24+H25+H26</f>
        <v>1692045</v>
      </c>
      <c r="J23" s="93" t="s">
        <v>103</v>
      </c>
      <c r="K23" s="119" t="s">
        <v>118</v>
      </c>
    </row>
    <row r="24" spans="1:15" ht="24.95" customHeight="1">
      <c r="A24" s="60">
        <v>19</v>
      </c>
      <c r="B24" s="495"/>
      <c r="C24" s="20" t="s">
        <v>22</v>
      </c>
      <c r="D24" s="30">
        <v>4</v>
      </c>
      <c r="E24" s="31">
        <v>1</v>
      </c>
      <c r="F24" s="32" t="s">
        <v>64</v>
      </c>
      <c r="G24" s="33">
        <v>22014</v>
      </c>
      <c r="H24" s="33">
        <f t="shared" si="1"/>
        <v>88056</v>
      </c>
      <c r="I24" s="492"/>
      <c r="J24" s="92" t="s">
        <v>98</v>
      </c>
      <c r="K24" s="17"/>
    </row>
    <row r="25" spans="1:15" ht="114.75">
      <c r="A25" s="60">
        <v>20</v>
      </c>
      <c r="B25" s="495"/>
      <c r="C25" s="20" t="s">
        <v>34</v>
      </c>
      <c r="D25" s="30">
        <v>1</v>
      </c>
      <c r="E25" s="31">
        <v>9</v>
      </c>
      <c r="F25" s="32" t="s">
        <v>36</v>
      </c>
      <c r="G25" s="120">
        <v>12947</v>
      </c>
      <c r="H25" s="33">
        <f t="shared" si="1"/>
        <v>116523</v>
      </c>
      <c r="I25" s="492"/>
      <c r="J25" s="91" t="s">
        <v>102</v>
      </c>
      <c r="K25" s="119" t="s">
        <v>121</v>
      </c>
    </row>
    <row r="26" spans="1:15" ht="35.25" customHeight="1">
      <c r="A26" s="60">
        <v>21</v>
      </c>
      <c r="B26" s="495"/>
      <c r="C26" s="20" t="s">
        <v>23</v>
      </c>
      <c r="D26" s="30">
        <v>2</v>
      </c>
      <c r="E26" s="31">
        <v>9</v>
      </c>
      <c r="F26" s="32" t="s">
        <v>35</v>
      </c>
      <c r="G26" s="120">
        <v>19739</v>
      </c>
      <c r="H26" s="33">
        <f t="shared" si="1"/>
        <v>355302</v>
      </c>
      <c r="I26" s="499"/>
      <c r="J26" s="91" t="s">
        <v>104</v>
      </c>
      <c r="K26" s="121" t="s">
        <v>122</v>
      </c>
    </row>
    <row r="27" spans="1:15" ht="24.95" customHeight="1">
      <c r="A27" s="60">
        <v>22</v>
      </c>
      <c r="B27" s="495"/>
      <c r="C27" s="23" t="s">
        <v>66</v>
      </c>
      <c r="D27" s="34">
        <v>1</v>
      </c>
      <c r="E27" s="38">
        <v>9</v>
      </c>
      <c r="F27" s="36" t="s">
        <v>35</v>
      </c>
      <c r="G27" s="37">
        <v>47369</v>
      </c>
      <c r="H27" s="37">
        <f>D27*E27*G27</f>
        <v>426321</v>
      </c>
      <c r="I27" s="500">
        <f>H27+H28+H29+H30+H31</f>
        <v>2655024</v>
      </c>
      <c r="J27" s="91" t="s">
        <v>99</v>
      </c>
      <c r="K27" s="488" t="s">
        <v>120</v>
      </c>
    </row>
    <row r="28" spans="1:15" ht="24.95" customHeight="1">
      <c r="A28" s="60">
        <v>23</v>
      </c>
      <c r="B28" s="495"/>
      <c r="C28" s="23" t="s">
        <v>67</v>
      </c>
      <c r="D28" s="34">
        <v>3</v>
      </c>
      <c r="E28" s="38">
        <v>9</v>
      </c>
      <c r="F28" s="36" t="s">
        <v>35</v>
      </c>
      <c r="G28" s="37">
        <v>45269</v>
      </c>
      <c r="H28" s="37">
        <f t="shared" ref="H28:H31" si="2">D28*E28*G28</f>
        <v>1222263</v>
      </c>
      <c r="I28" s="501"/>
      <c r="J28" s="489" t="s">
        <v>100</v>
      </c>
      <c r="K28" s="488"/>
      <c r="L28" s="118"/>
    </row>
    <row r="29" spans="1:15" ht="24.95" customHeight="1">
      <c r="A29" s="60">
        <v>24</v>
      </c>
      <c r="B29" s="495"/>
      <c r="C29" s="23" t="s">
        <v>68</v>
      </c>
      <c r="D29" s="34">
        <v>2</v>
      </c>
      <c r="E29" s="38">
        <v>9</v>
      </c>
      <c r="F29" s="36" t="s">
        <v>35</v>
      </c>
      <c r="G29" s="37">
        <v>45269</v>
      </c>
      <c r="H29" s="37">
        <f t="shared" si="2"/>
        <v>814842</v>
      </c>
      <c r="I29" s="501"/>
      <c r="J29" s="490"/>
      <c r="K29" s="488"/>
    </row>
    <row r="30" spans="1:15" ht="24.95" customHeight="1">
      <c r="A30" s="60">
        <v>25</v>
      </c>
      <c r="B30" s="495"/>
      <c r="C30" s="23" t="s">
        <v>24</v>
      </c>
      <c r="D30" s="34">
        <v>1</v>
      </c>
      <c r="E30" s="38">
        <v>1</v>
      </c>
      <c r="F30" s="36" t="s">
        <v>93</v>
      </c>
      <c r="G30" s="37">
        <v>33158</v>
      </c>
      <c r="H30" s="37">
        <f t="shared" si="2"/>
        <v>33158</v>
      </c>
      <c r="I30" s="501"/>
      <c r="J30" s="94" t="s">
        <v>98</v>
      </c>
      <c r="K30" s="488"/>
    </row>
    <row r="31" spans="1:15" ht="24.95" customHeight="1">
      <c r="A31" s="60">
        <v>26</v>
      </c>
      <c r="B31" s="495"/>
      <c r="C31" s="23" t="s">
        <v>71</v>
      </c>
      <c r="D31" s="34">
        <v>5</v>
      </c>
      <c r="E31" s="38">
        <v>1</v>
      </c>
      <c r="F31" s="36" t="s">
        <v>64</v>
      </c>
      <c r="G31" s="37">
        <v>31688</v>
      </c>
      <c r="H31" s="37">
        <f t="shared" si="2"/>
        <v>158440</v>
      </c>
      <c r="I31" s="502"/>
      <c r="J31" s="94" t="s">
        <v>98</v>
      </c>
      <c r="K31" s="488"/>
    </row>
    <row r="32" spans="1:15" ht="24.95" customHeight="1">
      <c r="A32" s="60">
        <v>27</v>
      </c>
      <c r="B32" s="495"/>
      <c r="C32" s="21" t="s">
        <v>26</v>
      </c>
      <c r="D32" s="39">
        <v>3</v>
      </c>
      <c r="E32" s="40">
        <v>9</v>
      </c>
      <c r="F32" s="41" t="s">
        <v>35</v>
      </c>
      <c r="G32" s="42">
        <v>43500</v>
      </c>
      <c r="H32" s="42">
        <f>D32*E32*G32</f>
        <v>1174500</v>
      </c>
      <c r="I32" s="491">
        <f>H32+H33</f>
        <v>1265850</v>
      </c>
      <c r="J32" s="77" t="s">
        <v>85</v>
      </c>
      <c r="K32" s="17"/>
    </row>
    <row r="33" spans="1:12" ht="24.95" customHeight="1">
      <c r="A33" s="60">
        <v>28</v>
      </c>
      <c r="B33" s="495"/>
      <c r="C33" s="21" t="s">
        <v>27</v>
      </c>
      <c r="D33" s="39">
        <v>3</v>
      </c>
      <c r="E33" s="40">
        <v>1</v>
      </c>
      <c r="F33" s="41" t="s">
        <v>64</v>
      </c>
      <c r="G33" s="42">
        <v>30450</v>
      </c>
      <c r="H33" s="42">
        <f>D33*E33*G33</f>
        <v>91350</v>
      </c>
      <c r="I33" s="492"/>
      <c r="J33" s="87" t="s">
        <v>98</v>
      </c>
      <c r="K33" s="17"/>
    </row>
    <row r="34" spans="1:12" ht="24.95" customHeight="1">
      <c r="A34" s="60">
        <v>29</v>
      </c>
      <c r="B34" s="495"/>
      <c r="C34" s="22" t="s">
        <v>69</v>
      </c>
      <c r="D34" s="43">
        <v>1</v>
      </c>
      <c r="E34" s="44">
        <v>9</v>
      </c>
      <c r="F34" s="45" t="s">
        <v>35</v>
      </c>
      <c r="G34" s="46">
        <v>46000</v>
      </c>
      <c r="H34" s="46">
        <f>D34*E34*G34</f>
        <v>414000</v>
      </c>
      <c r="I34" s="493">
        <f>H34+H35</f>
        <v>446200</v>
      </c>
      <c r="J34" s="76" t="s">
        <v>85</v>
      </c>
      <c r="K34" s="17"/>
    </row>
    <row r="35" spans="1:12" ht="24.95" customHeight="1">
      <c r="A35" s="60">
        <v>30</v>
      </c>
      <c r="B35" s="495"/>
      <c r="C35" s="22" t="s">
        <v>70</v>
      </c>
      <c r="D35" s="45">
        <v>1</v>
      </c>
      <c r="E35" s="44">
        <v>1</v>
      </c>
      <c r="F35" s="45" t="s">
        <v>64</v>
      </c>
      <c r="G35" s="46">
        <v>32200</v>
      </c>
      <c r="H35" s="46">
        <f>D35*E35*G35</f>
        <v>32200</v>
      </c>
      <c r="I35" s="494"/>
      <c r="J35" s="87" t="s">
        <v>98</v>
      </c>
      <c r="K35" s="17"/>
      <c r="L35" s="117"/>
    </row>
    <row r="36" spans="1:12" ht="24.95" customHeight="1">
      <c r="A36" s="107"/>
      <c r="B36" s="108"/>
      <c r="C36" s="503" t="s">
        <v>105</v>
      </c>
      <c r="D36" s="504"/>
      <c r="E36" s="504"/>
      <c r="F36" s="504"/>
      <c r="G36" s="504"/>
      <c r="H36" s="505"/>
      <c r="I36" s="101">
        <f>SUM(I6:I35)</f>
        <v>8499665</v>
      </c>
      <c r="J36" s="109"/>
      <c r="K36" s="17"/>
    </row>
    <row r="37" spans="1:12" ht="31.5">
      <c r="A37" s="60">
        <v>31</v>
      </c>
      <c r="B37" s="90"/>
      <c r="C37" s="506" t="s">
        <v>106</v>
      </c>
      <c r="D37" s="507"/>
      <c r="E37" s="507"/>
      <c r="F37" s="507"/>
      <c r="G37" s="507"/>
      <c r="H37" s="508"/>
      <c r="I37" s="88">
        <v>1218861</v>
      </c>
      <c r="J37" s="112" t="s">
        <v>107</v>
      </c>
      <c r="K37" s="119" t="s">
        <v>124</v>
      </c>
    </row>
    <row r="38" spans="1:12" ht="16.5">
      <c r="A38" s="61"/>
      <c r="B38" s="25"/>
      <c r="C38" s="420" t="s">
        <v>75</v>
      </c>
      <c r="D38" s="421"/>
      <c r="E38" s="421"/>
      <c r="F38" s="421"/>
      <c r="G38" s="422"/>
      <c r="H38" s="457">
        <f>I36+I37</f>
        <v>9718526</v>
      </c>
      <c r="I38" s="458"/>
      <c r="J38" s="86"/>
    </row>
    <row r="39" spans="1:12" ht="16.5">
      <c r="A39" s="95"/>
      <c r="B39" s="96"/>
      <c r="C39" s="97"/>
      <c r="D39" s="89"/>
      <c r="E39" s="89"/>
      <c r="F39" s="89"/>
      <c r="G39" s="89"/>
      <c r="H39" s="98"/>
      <c r="I39" s="99"/>
      <c r="J39" s="100"/>
    </row>
    <row r="40" spans="1:12" ht="15.75" customHeight="1">
      <c r="A40" s="459" t="s">
        <v>48</v>
      </c>
      <c r="B40" s="460"/>
      <c r="C40" s="460"/>
      <c r="D40" s="460"/>
      <c r="E40" s="460"/>
      <c r="F40" s="460"/>
      <c r="G40" s="460"/>
      <c r="H40" s="460"/>
      <c r="I40" s="460"/>
      <c r="J40" s="461"/>
    </row>
    <row r="41" spans="1:12" ht="15.75" customHeight="1">
      <c r="A41" s="71" t="s">
        <v>39</v>
      </c>
      <c r="B41" s="82" t="s">
        <v>40</v>
      </c>
      <c r="C41" s="409" t="s">
        <v>78</v>
      </c>
      <c r="D41" s="410"/>
      <c r="E41" s="82" t="s">
        <v>43</v>
      </c>
      <c r="F41" s="82" t="s">
        <v>44</v>
      </c>
      <c r="G41" s="82" t="s">
        <v>45</v>
      </c>
      <c r="H41" s="416" t="s">
        <v>46</v>
      </c>
      <c r="I41" s="417"/>
      <c r="J41" s="72" t="s">
        <v>80</v>
      </c>
    </row>
    <row r="42" spans="1:12" ht="63.2" customHeight="1">
      <c r="A42" s="106">
        <v>1</v>
      </c>
      <c r="B42" s="110" t="s">
        <v>108</v>
      </c>
      <c r="C42" s="509" t="s">
        <v>114</v>
      </c>
      <c r="D42" s="510"/>
      <c r="E42" s="103">
        <v>3</v>
      </c>
      <c r="F42" s="104" t="s">
        <v>36</v>
      </c>
      <c r="G42" s="111">
        <v>156661</v>
      </c>
      <c r="H42" s="511">
        <f>E42*G42</f>
        <v>469983</v>
      </c>
      <c r="I42" s="512"/>
      <c r="J42" s="105" t="s">
        <v>97</v>
      </c>
      <c r="K42" s="513" t="s">
        <v>123</v>
      </c>
      <c r="L42" s="117"/>
    </row>
    <row r="43" spans="1:12" ht="63">
      <c r="A43" s="102">
        <v>2</v>
      </c>
      <c r="B43" s="56" t="s">
        <v>113</v>
      </c>
      <c r="C43" s="514" t="s">
        <v>109</v>
      </c>
      <c r="D43" s="515"/>
      <c r="E43" s="103">
        <v>9</v>
      </c>
      <c r="F43" s="104" t="s">
        <v>36</v>
      </c>
      <c r="G43" s="122">
        <v>58494</v>
      </c>
      <c r="H43" s="511">
        <f>E43*G43</f>
        <v>526446</v>
      </c>
      <c r="I43" s="512"/>
      <c r="J43" s="113" t="s">
        <v>110</v>
      </c>
      <c r="K43" s="513"/>
    </row>
    <row r="44" spans="1:12" ht="16.5">
      <c r="A44" s="63"/>
      <c r="B44" s="25"/>
      <c r="C44" s="420" t="s">
        <v>76</v>
      </c>
      <c r="D44" s="421"/>
      <c r="E44" s="421"/>
      <c r="F44" s="421"/>
      <c r="G44" s="422"/>
      <c r="H44" s="423">
        <f>H42+H43</f>
        <v>996429</v>
      </c>
      <c r="I44" s="424"/>
      <c r="J44" s="64"/>
    </row>
    <row r="45" spans="1:12" ht="15.75" customHeight="1">
      <c r="A45" s="425" t="s">
        <v>111</v>
      </c>
      <c r="B45" s="426"/>
      <c r="C45" s="426"/>
      <c r="D45" s="426"/>
      <c r="E45" s="426"/>
      <c r="F45" s="426"/>
      <c r="G45" s="426"/>
      <c r="H45" s="426"/>
      <c r="I45" s="426"/>
      <c r="J45" s="427"/>
    </row>
    <row r="46" spans="1:12" ht="15.75" customHeight="1">
      <c r="A46" s="73" t="s">
        <v>39</v>
      </c>
      <c r="B46" s="74" t="s">
        <v>40</v>
      </c>
      <c r="C46" s="411" t="s">
        <v>78</v>
      </c>
      <c r="D46" s="412"/>
      <c r="E46" s="74" t="s">
        <v>43</v>
      </c>
      <c r="F46" s="74" t="s">
        <v>44</v>
      </c>
      <c r="G46" s="74" t="s">
        <v>45</v>
      </c>
      <c r="H46" s="416" t="s">
        <v>46</v>
      </c>
      <c r="I46" s="417"/>
      <c r="J46" s="80" t="s">
        <v>80</v>
      </c>
    </row>
    <row r="47" spans="1:12" ht="30" customHeight="1">
      <c r="A47" s="60">
        <v>1</v>
      </c>
      <c r="B47" s="428" t="s">
        <v>90</v>
      </c>
      <c r="C47" s="413" t="s">
        <v>32</v>
      </c>
      <c r="D47" s="412"/>
      <c r="E47" s="51">
        <v>12</v>
      </c>
      <c r="F47" s="25" t="s">
        <v>49</v>
      </c>
      <c r="G47" s="50">
        <v>29465</v>
      </c>
      <c r="H47" s="414">
        <f>E47*G47</f>
        <v>353580</v>
      </c>
      <c r="I47" s="415"/>
      <c r="J47" s="65" t="s">
        <v>30</v>
      </c>
    </row>
    <row r="48" spans="1:12" ht="30" customHeight="1">
      <c r="A48" s="60">
        <v>2</v>
      </c>
      <c r="B48" s="429"/>
      <c r="C48" s="413" t="s">
        <v>50</v>
      </c>
      <c r="D48" s="412"/>
      <c r="E48" s="51">
        <v>12</v>
      </c>
      <c r="F48" s="25" t="s">
        <v>35</v>
      </c>
      <c r="G48" s="50">
        <v>40000</v>
      </c>
      <c r="H48" s="414">
        <f>E48*G48</f>
        <v>480000</v>
      </c>
      <c r="I48" s="415"/>
      <c r="J48" s="81" t="s">
        <v>31</v>
      </c>
    </row>
    <row r="49" spans="1:10" ht="16.5">
      <c r="A49" s="60">
        <v>3</v>
      </c>
      <c r="B49" s="429"/>
      <c r="C49" s="413" t="s">
        <v>33</v>
      </c>
      <c r="D49" s="412"/>
      <c r="E49" s="51">
        <v>4</v>
      </c>
      <c r="F49" s="48" t="s">
        <v>49</v>
      </c>
      <c r="G49" s="50">
        <v>45000</v>
      </c>
      <c r="H49" s="414">
        <f>E49*G49</f>
        <v>180000</v>
      </c>
      <c r="I49" s="415"/>
      <c r="J49" s="65" t="s">
        <v>56</v>
      </c>
    </row>
    <row r="50" spans="1:10" ht="16.5">
      <c r="A50" s="60">
        <v>4</v>
      </c>
      <c r="B50" s="429"/>
      <c r="C50" s="83" t="s">
        <v>58</v>
      </c>
      <c r="D50" s="84"/>
      <c r="E50" s="51">
        <v>1</v>
      </c>
      <c r="F50" s="48" t="s">
        <v>49</v>
      </c>
      <c r="G50" s="50">
        <v>10400</v>
      </c>
      <c r="H50" s="414">
        <f t="shared" ref="H50:H56" si="3">E50*G50</f>
        <v>10400</v>
      </c>
      <c r="I50" s="415"/>
      <c r="J50" s="65" t="s">
        <v>60</v>
      </c>
    </row>
    <row r="51" spans="1:10" ht="16.5">
      <c r="A51" s="60">
        <v>5</v>
      </c>
      <c r="B51" s="429"/>
      <c r="C51" s="413" t="s">
        <v>59</v>
      </c>
      <c r="D51" s="412"/>
      <c r="E51" s="51">
        <v>12</v>
      </c>
      <c r="F51" s="48" t="s">
        <v>49</v>
      </c>
      <c r="G51" s="50">
        <v>10400</v>
      </c>
      <c r="H51" s="414">
        <f t="shared" si="3"/>
        <v>124800</v>
      </c>
      <c r="I51" s="415"/>
      <c r="J51" s="65" t="s">
        <v>30</v>
      </c>
    </row>
    <row r="52" spans="1:10" ht="54" customHeight="1">
      <c r="A52" s="60">
        <v>6</v>
      </c>
      <c r="B52" s="429"/>
      <c r="C52" s="413" t="s">
        <v>51</v>
      </c>
      <c r="D52" s="412"/>
      <c r="E52" s="51">
        <v>4</v>
      </c>
      <c r="F52" s="25" t="s">
        <v>49</v>
      </c>
      <c r="G52" s="50">
        <v>35000</v>
      </c>
      <c r="H52" s="414">
        <f t="shared" si="3"/>
        <v>140000</v>
      </c>
      <c r="I52" s="415"/>
      <c r="J52" s="65" t="s">
        <v>91</v>
      </c>
    </row>
    <row r="53" spans="1:10" ht="72" customHeight="1">
      <c r="A53" s="60">
        <v>7</v>
      </c>
      <c r="B53" s="429"/>
      <c r="C53" s="413" t="s">
        <v>82</v>
      </c>
      <c r="D53" s="412"/>
      <c r="E53" s="51">
        <v>24</v>
      </c>
      <c r="F53" s="48" t="s">
        <v>49</v>
      </c>
      <c r="G53" s="50">
        <v>15000</v>
      </c>
      <c r="H53" s="414">
        <f t="shared" si="3"/>
        <v>360000</v>
      </c>
      <c r="I53" s="415"/>
      <c r="J53" s="65" t="s">
        <v>55</v>
      </c>
    </row>
    <row r="54" spans="1:10" ht="16.5">
      <c r="A54" s="60">
        <v>8</v>
      </c>
      <c r="B54" s="429"/>
      <c r="C54" s="413" t="s">
        <v>52</v>
      </c>
      <c r="D54" s="412"/>
      <c r="E54" s="51">
        <v>2</v>
      </c>
      <c r="F54" s="48" t="s">
        <v>49</v>
      </c>
      <c r="G54" s="50">
        <v>15000</v>
      </c>
      <c r="H54" s="414">
        <f t="shared" si="3"/>
        <v>30000</v>
      </c>
      <c r="I54" s="415"/>
      <c r="J54" s="65" t="s">
        <v>57</v>
      </c>
    </row>
    <row r="55" spans="1:10" ht="15.75" customHeight="1">
      <c r="A55" s="60">
        <v>9</v>
      </c>
      <c r="B55" s="429"/>
      <c r="C55" s="413" t="s">
        <v>53</v>
      </c>
      <c r="D55" s="412"/>
      <c r="E55" s="51">
        <v>12</v>
      </c>
      <c r="F55" s="25" t="s">
        <v>49</v>
      </c>
      <c r="G55" s="50">
        <v>5000</v>
      </c>
      <c r="H55" s="414">
        <f t="shared" si="3"/>
        <v>60000</v>
      </c>
      <c r="I55" s="415"/>
      <c r="J55" s="65" t="s">
        <v>30</v>
      </c>
    </row>
    <row r="56" spans="1:10" ht="32.25" customHeight="1">
      <c r="A56" s="60">
        <v>10</v>
      </c>
      <c r="B56" s="430"/>
      <c r="C56" s="413" t="s">
        <v>61</v>
      </c>
      <c r="D56" s="412"/>
      <c r="E56" s="52">
        <v>6</v>
      </c>
      <c r="F56" s="25" t="s">
        <v>49</v>
      </c>
      <c r="G56" s="53">
        <v>25000</v>
      </c>
      <c r="H56" s="414">
        <f t="shared" si="3"/>
        <v>150000</v>
      </c>
      <c r="I56" s="415"/>
      <c r="J56" s="65" t="s">
        <v>92</v>
      </c>
    </row>
    <row r="57" spans="1:10" ht="17.25" thickBot="1">
      <c r="A57" s="68"/>
      <c r="B57" s="69"/>
      <c r="C57" s="454" t="s">
        <v>77</v>
      </c>
      <c r="D57" s="455"/>
      <c r="E57" s="455"/>
      <c r="F57" s="455"/>
      <c r="G57" s="456"/>
      <c r="H57" s="452">
        <f>SUM(H47:H56)</f>
        <v>1888780</v>
      </c>
      <c r="I57" s="453"/>
      <c r="J57" s="78"/>
    </row>
    <row r="58" spans="1:10" ht="30" customHeight="1">
      <c r="A58" s="431" t="s">
        <v>72</v>
      </c>
      <c r="B58" s="432"/>
      <c r="C58" s="437" t="s">
        <v>73</v>
      </c>
      <c r="D58" s="438"/>
      <c r="E58" s="438"/>
      <c r="F58" s="438"/>
      <c r="G58" s="439"/>
      <c r="H58" s="446">
        <f>H38+H44+H57</f>
        <v>12603735</v>
      </c>
      <c r="I58" s="447"/>
      <c r="J58" s="70"/>
    </row>
    <row r="59" spans="1:10" ht="30" customHeight="1">
      <c r="A59" s="433"/>
      <c r="B59" s="434"/>
      <c r="C59" s="440" t="s">
        <v>74</v>
      </c>
      <c r="D59" s="441"/>
      <c r="E59" s="441"/>
      <c r="F59" s="441"/>
      <c r="G59" s="442"/>
      <c r="H59" s="448">
        <f>H58*0.05</f>
        <v>630186.75</v>
      </c>
      <c r="I59" s="449"/>
      <c r="J59" s="66"/>
    </row>
    <row r="60" spans="1:10" ht="30" customHeight="1" thickBot="1">
      <c r="A60" s="435"/>
      <c r="B60" s="436"/>
      <c r="C60" s="443" t="s">
        <v>54</v>
      </c>
      <c r="D60" s="444"/>
      <c r="E60" s="444"/>
      <c r="F60" s="444"/>
      <c r="G60" s="445"/>
      <c r="H60" s="450">
        <f>H58+H59</f>
        <v>13233921.75</v>
      </c>
      <c r="I60" s="451"/>
      <c r="J60" s="67"/>
    </row>
    <row r="61" spans="1:10" ht="15.75" customHeight="1">
      <c r="E61" s="16"/>
      <c r="H61" s="18"/>
    </row>
    <row r="62" spans="1:10" ht="15.75" customHeight="1">
      <c r="E62" s="16"/>
    </row>
    <row r="63" spans="1:10" ht="15.75" customHeight="1">
      <c r="E63" s="16"/>
    </row>
    <row r="64" spans="1:10" ht="15.75" customHeight="1">
      <c r="E64" s="16"/>
    </row>
    <row r="65" spans="5:5" ht="15.75" customHeight="1">
      <c r="E65" s="16"/>
    </row>
    <row r="66" spans="5:5" ht="15.75" customHeight="1">
      <c r="E66" s="16"/>
    </row>
    <row r="67" spans="5:5" ht="15.75" customHeight="1">
      <c r="E67" s="16"/>
    </row>
    <row r="68" spans="5:5" ht="15.75" customHeight="1">
      <c r="E68" s="16"/>
    </row>
    <row r="69" spans="5:5" ht="15.75" customHeight="1">
      <c r="E69" s="16"/>
    </row>
    <row r="70" spans="5:5" ht="15.75" customHeight="1">
      <c r="E70" s="16"/>
    </row>
    <row r="71" spans="5:5" ht="15.75" customHeight="1">
      <c r="E71" s="16"/>
    </row>
    <row r="72" spans="5:5" ht="15.75" customHeight="1">
      <c r="E72" s="16"/>
    </row>
    <row r="73" spans="5:5" ht="15.75" customHeight="1">
      <c r="E73" s="16"/>
    </row>
    <row r="74" spans="5:5" ht="15.75" customHeight="1">
      <c r="E74" s="16"/>
    </row>
    <row r="75" spans="5:5" ht="15.75" customHeight="1">
      <c r="E75" s="16"/>
    </row>
    <row r="76" spans="5:5" ht="15.75" customHeight="1">
      <c r="E76" s="16"/>
    </row>
    <row r="77" spans="5:5" ht="15.75" customHeight="1">
      <c r="E77" s="16"/>
    </row>
    <row r="78" spans="5:5" ht="15.75" customHeight="1">
      <c r="E78" s="16"/>
    </row>
    <row r="79" spans="5:5" ht="15.75" customHeight="1">
      <c r="E79" s="16"/>
    </row>
    <row r="80" spans="5:5" ht="15.75" customHeight="1">
      <c r="E80" s="16"/>
    </row>
    <row r="81" spans="5:5" ht="15.75" customHeight="1">
      <c r="E81" s="16"/>
    </row>
    <row r="82" spans="5:5" ht="15.75" customHeight="1">
      <c r="E82" s="16"/>
    </row>
    <row r="83" spans="5:5" ht="15.75" customHeight="1">
      <c r="E83" s="16"/>
    </row>
    <row r="84" spans="5:5" ht="15.75" customHeight="1">
      <c r="E84" s="16"/>
    </row>
    <row r="85" spans="5:5" ht="15.75" customHeight="1">
      <c r="E85" s="16"/>
    </row>
    <row r="86" spans="5:5" ht="15.75" customHeight="1">
      <c r="E86" s="16"/>
    </row>
    <row r="87" spans="5:5" ht="15.75" customHeight="1">
      <c r="E87" s="16"/>
    </row>
    <row r="88" spans="5:5" ht="15.75" customHeight="1">
      <c r="E88" s="16"/>
    </row>
    <row r="89" spans="5:5" ht="15.75" customHeight="1">
      <c r="E89" s="16"/>
    </row>
    <row r="90" spans="5:5" ht="15.75" customHeight="1">
      <c r="E90" s="16"/>
    </row>
    <row r="91" spans="5:5" ht="15.75" customHeight="1">
      <c r="E91" s="16"/>
    </row>
    <row r="92" spans="5:5" ht="15.75" customHeight="1">
      <c r="E92" s="16"/>
    </row>
    <row r="93" spans="5:5" ht="15.75" customHeight="1">
      <c r="E93" s="16"/>
    </row>
    <row r="94" spans="5:5" ht="15.75" customHeight="1">
      <c r="E94" s="16"/>
    </row>
    <row r="95" spans="5:5" ht="15.75" customHeight="1">
      <c r="E95" s="16"/>
    </row>
    <row r="96" spans="5:5" ht="15.75" customHeight="1">
      <c r="E96" s="16"/>
    </row>
    <row r="97" spans="5:5" ht="15.75" customHeight="1">
      <c r="E97" s="16"/>
    </row>
    <row r="98" spans="5:5" ht="15.75" customHeight="1">
      <c r="E98" s="16"/>
    </row>
    <row r="99" spans="5:5" ht="15.75" customHeight="1">
      <c r="E99" s="16"/>
    </row>
    <row r="100" spans="5:5" ht="15.75" customHeight="1">
      <c r="E100" s="16"/>
    </row>
    <row r="101" spans="5:5" ht="15.75" customHeight="1">
      <c r="E101" s="16"/>
    </row>
    <row r="102" spans="5:5" ht="15.75" customHeight="1">
      <c r="E102" s="16"/>
    </row>
    <row r="103" spans="5:5" ht="15.75" customHeight="1">
      <c r="E103" s="16"/>
    </row>
    <row r="104" spans="5:5" ht="15.75" customHeight="1">
      <c r="E104" s="16"/>
    </row>
    <row r="105" spans="5:5" ht="15.75" customHeight="1">
      <c r="E105" s="16"/>
    </row>
    <row r="106" spans="5:5" ht="15.75" customHeight="1">
      <c r="E106" s="16"/>
    </row>
    <row r="107" spans="5:5" ht="15.75" customHeight="1">
      <c r="E107" s="16"/>
    </row>
    <row r="108" spans="5:5" ht="15.75" customHeight="1">
      <c r="E108" s="16"/>
    </row>
    <row r="109" spans="5:5" ht="15.75" customHeight="1">
      <c r="E109" s="16"/>
    </row>
    <row r="110" spans="5:5" ht="15.75" customHeight="1">
      <c r="E110" s="16"/>
    </row>
    <row r="111" spans="5:5" ht="15.75" customHeight="1">
      <c r="E111" s="16"/>
    </row>
    <row r="112" spans="5:5" ht="15.75" customHeight="1">
      <c r="E112" s="16"/>
    </row>
    <row r="113" spans="5:5" ht="15.75" customHeight="1">
      <c r="E113" s="16"/>
    </row>
    <row r="114" spans="5:5" ht="15.75" customHeight="1">
      <c r="E114" s="16"/>
    </row>
    <row r="115" spans="5:5" ht="15.75" customHeight="1">
      <c r="E115" s="16"/>
    </row>
    <row r="116" spans="5:5" ht="15.75" customHeight="1">
      <c r="E116" s="16"/>
    </row>
    <row r="117" spans="5:5" ht="15.75" customHeight="1">
      <c r="E117" s="16"/>
    </row>
    <row r="118" spans="5:5" ht="15.75" customHeight="1">
      <c r="E118" s="16"/>
    </row>
    <row r="119" spans="5:5" ht="15.75" customHeight="1">
      <c r="E119" s="16"/>
    </row>
    <row r="120" spans="5:5" ht="15.75" customHeight="1">
      <c r="E120" s="16"/>
    </row>
    <row r="121" spans="5:5" ht="15.75" customHeight="1">
      <c r="E121" s="16"/>
    </row>
    <row r="122" spans="5:5" ht="15.75" customHeight="1">
      <c r="E122" s="16"/>
    </row>
    <row r="123" spans="5:5" ht="15.75" customHeight="1">
      <c r="E123" s="16"/>
    </row>
    <row r="124" spans="5:5" ht="15.75" customHeight="1">
      <c r="E124" s="16"/>
    </row>
    <row r="125" spans="5:5" ht="15.75" customHeight="1">
      <c r="E125" s="16"/>
    </row>
    <row r="126" spans="5:5" ht="15.75" customHeight="1">
      <c r="E126" s="16"/>
    </row>
    <row r="127" spans="5:5" ht="15.75" customHeight="1">
      <c r="E127" s="16"/>
    </row>
    <row r="128" spans="5:5" ht="15.75" customHeight="1">
      <c r="E128" s="16"/>
    </row>
    <row r="129" spans="5:5" ht="15.75" customHeight="1">
      <c r="E129" s="16"/>
    </row>
    <row r="130" spans="5:5" ht="15.75" customHeight="1">
      <c r="E130" s="16"/>
    </row>
    <row r="131" spans="5:5" ht="15.75" customHeight="1">
      <c r="E131" s="16"/>
    </row>
    <row r="132" spans="5:5" ht="15.75" customHeight="1">
      <c r="E132" s="16"/>
    </row>
    <row r="133" spans="5:5" ht="15.75" customHeight="1">
      <c r="E133" s="16"/>
    </row>
    <row r="134" spans="5:5" ht="15.75" customHeight="1">
      <c r="E134" s="16"/>
    </row>
    <row r="135" spans="5:5" ht="15.75" customHeight="1">
      <c r="E135" s="16"/>
    </row>
    <row r="136" spans="5:5" ht="15.75" customHeight="1">
      <c r="E136" s="16"/>
    </row>
    <row r="137" spans="5:5" ht="15.75" customHeight="1">
      <c r="E137" s="16"/>
    </row>
    <row r="138" spans="5:5" ht="15.75" customHeight="1">
      <c r="E138" s="16"/>
    </row>
    <row r="139" spans="5:5" ht="15.75" customHeight="1">
      <c r="E139" s="16"/>
    </row>
    <row r="140" spans="5:5" ht="15.75" customHeight="1">
      <c r="E140" s="16"/>
    </row>
    <row r="141" spans="5:5" ht="15.75" customHeight="1">
      <c r="E141" s="16"/>
    </row>
    <row r="142" spans="5:5" ht="15.75" customHeight="1">
      <c r="E142" s="16"/>
    </row>
    <row r="143" spans="5:5" ht="15.75" customHeight="1">
      <c r="E143" s="16"/>
    </row>
    <row r="144" spans="5:5" ht="15.75" customHeight="1">
      <c r="E144" s="16"/>
    </row>
    <row r="145" spans="5:5" ht="15.75" customHeight="1">
      <c r="E145" s="16"/>
    </row>
    <row r="146" spans="5:5" ht="15.75" customHeight="1">
      <c r="E146" s="16"/>
    </row>
    <row r="147" spans="5:5" ht="15.75" customHeight="1">
      <c r="E147" s="16"/>
    </row>
    <row r="148" spans="5:5" ht="15.75" customHeight="1">
      <c r="E148" s="16"/>
    </row>
    <row r="149" spans="5:5" ht="15.75" customHeight="1">
      <c r="E149" s="16"/>
    </row>
    <row r="150" spans="5:5" ht="15.75" customHeight="1">
      <c r="E150" s="16"/>
    </row>
    <row r="151" spans="5:5" ht="15.75" customHeight="1">
      <c r="E151" s="16"/>
    </row>
    <row r="152" spans="5:5" ht="15.75" customHeight="1">
      <c r="E152" s="16"/>
    </row>
    <row r="153" spans="5:5" ht="15.75" customHeight="1">
      <c r="E153" s="16"/>
    </row>
    <row r="154" spans="5:5" ht="15.75" customHeight="1">
      <c r="E154" s="16"/>
    </row>
    <row r="155" spans="5:5" ht="15.75" customHeight="1">
      <c r="E155" s="16"/>
    </row>
    <row r="156" spans="5:5" ht="15.75" customHeight="1">
      <c r="E156" s="16"/>
    </row>
    <row r="157" spans="5:5" ht="15.75" customHeight="1">
      <c r="E157" s="16"/>
    </row>
    <row r="158" spans="5:5" ht="15.75" customHeight="1">
      <c r="E158" s="16"/>
    </row>
    <row r="159" spans="5:5" ht="15.75" customHeight="1">
      <c r="E159" s="16"/>
    </row>
    <row r="160" spans="5:5" ht="15.75" customHeight="1">
      <c r="E160" s="16"/>
    </row>
    <row r="161" spans="5:5" ht="15.75" customHeight="1">
      <c r="E161" s="16"/>
    </row>
    <row r="162" spans="5:5" ht="15.75" customHeight="1">
      <c r="E162" s="16"/>
    </row>
    <row r="163" spans="5:5" ht="15.75" customHeight="1">
      <c r="E163" s="16"/>
    </row>
    <row r="164" spans="5:5" ht="15.75" customHeight="1">
      <c r="E164" s="16"/>
    </row>
    <row r="165" spans="5:5" ht="15.75" customHeight="1">
      <c r="E165" s="16"/>
    </row>
    <row r="166" spans="5:5" ht="15.75" customHeight="1">
      <c r="E166" s="16"/>
    </row>
    <row r="167" spans="5:5" ht="15.75" customHeight="1">
      <c r="E167" s="16"/>
    </row>
    <row r="168" spans="5:5" ht="15.75" customHeight="1">
      <c r="E168" s="16"/>
    </row>
    <row r="169" spans="5:5" ht="15.75" customHeight="1">
      <c r="E169" s="16"/>
    </row>
    <row r="170" spans="5:5" ht="15.75" customHeight="1">
      <c r="E170" s="16"/>
    </row>
    <row r="171" spans="5:5" ht="15.75" customHeight="1">
      <c r="E171" s="16"/>
    </row>
    <row r="172" spans="5:5" ht="15.75" customHeight="1">
      <c r="E172" s="16"/>
    </row>
    <row r="173" spans="5:5" ht="15.75" customHeight="1">
      <c r="E173" s="16"/>
    </row>
    <row r="174" spans="5:5" ht="15.75" customHeight="1">
      <c r="E174" s="16"/>
    </row>
    <row r="175" spans="5:5" ht="15.75" customHeight="1">
      <c r="E175" s="16"/>
    </row>
    <row r="176" spans="5:5" ht="15.75" customHeight="1">
      <c r="E176" s="16"/>
    </row>
    <row r="177" spans="5:5" ht="15.75" customHeight="1">
      <c r="E177" s="16"/>
    </row>
    <row r="178" spans="5:5" ht="15.75" customHeight="1">
      <c r="E178" s="16"/>
    </row>
    <row r="179" spans="5:5" ht="15.75" customHeight="1">
      <c r="E179" s="16"/>
    </row>
    <row r="180" spans="5:5" ht="15.75" customHeight="1">
      <c r="E180" s="16"/>
    </row>
    <row r="181" spans="5:5" ht="15.75" customHeight="1">
      <c r="E181" s="16"/>
    </row>
    <row r="182" spans="5:5" ht="15.75" customHeight="1">
      <c r="E182" s="16"/>
    </row>
    <row r="183" spans="5:5" ht="15.75" customHeight="1">
      <c r="E183" s="16"/>
    </row>
    <row r="184" spans="5:5" ht="15.75" customHeight="1">
      <c r="E184" s="16"/>
    </row>
    <row r="185" spans="5:5" ht="15.75" customHeight="1">
      <c r="E185" s="16"/>
    </row>
    <row r="186" spans="5:5" ht="15.75" customHeight="1">
      <c r="E186" s="16"/>
    </row>
    <row r="187" spans="5:5" ht="15.75" customHeight="1">
      <c r="E187" s="16"/>
    </row>
    <row r="188" spans="5:5" ht="15.75" customHeight="1">
      <c r="E188" s="16"/>
    </row>
    <row r="189" spans="5:5" ht="15.75" customHeight="1">
      <c r="E189" s="16"/>
    </row>
    <row r="190" spans="5:5" ht="15.75" customHeight="1">
      <c r="E190" s="16"/>
    </row>
    <row r="191" spans="5:5" ht="15.75" customHeight="1">
      <c r="E191" s="16"/>
    </row>
    <row r="192" spans="5:5" ht="15.75" customHeight="1">
      <c r="E192" s="16"/>
    </row>
    <row r="193" spans="5:5" ht="15.75" customHeight="1">
      <c r="E193" s="16"/>
    </row>
    <row r="194" spans="5:5" ht="15.75" customHeight="1">
      <c r="E194" s="16"/>
    </row>
    <row r="195" spans="5:5" ht="15.75" customHeight="1">
      <c r="E195" s="16"/>
    </row>
    <row r="196" spans="5:5" ht="15.75" customHeight="1">
      <c r="E196" s="16"/>
    </row>
    <row r="197" spans="5:5" ht="15.75" customHeight="1">
      <c r="E197" s="16"/>
    </row>
    <row r="198" spans="5:5" ht="15.75" customHeight="1">
      <c r="E198" s="16"/>
    </row>
    <row r="199" spans="5:5" ht="15.75" customHeight="1">
      <c r="E199" s="16"/>
    </row>
    <row r="200" spans="5:5" ht="15.75" customHeight="1">
      <c r="E200" s="16"/>
    </row>
    <row r="201" spans="5:5" ht="15.75" customHeight="1">
      <c r="E201" s="16"/>
    </row>
    <row r="202" spans="5:5" ht="15.75" customHeight="1">
      <c r="E202" s="16"/>
    </row>
    <row r="203" spans="5:5" ht="15.75" customHeight="1">
      <c r="E203" s="16"/>
    </row>
    <row r="204" spans="5:5" ht="15.75" customHeight="1">
      <c r="E204" s="16"/>
    </row>
    <row r="205" spans="5:5" ht="15.75" customHeight="1">
      <c r="E205" s="16"/>
    </row>
    <row r="206" spans="5:5" ht="15.75" customHeight="1">
      <c r="E206" s="16"/>
    </row>
    <row r="207" spans="5:5" ht="15.75" customHeight="1">
      <c r="E207" s="16"/>
    </row>
    <row r="208" spans="5:5" ht="15.75" customHeight="1">
      <c r="E208" s="16"/>
    </row>
    <row r="209" spans="5:5" ht="15.75" customHeight="1">
      <c r="E209" s="16"/>
    </row>
    <row r="210" spans="5:5" ht="15.75" customHeight="1">
      <c r="E210" s="16"/>
    </row>
    <row r="211" spans="5:5" ht="15.75" customHeight="1">
      <c r="E211" s="16"/>
    </row>
    <row r="212" spans="5:5" ht="15.75" customHeight="1">
      <c r="E212" s="16"/>
    </row>
    <row r="213" spans="5:5" ht="15.75" customHeight="1">
      <c r="E213" s="16"/>
    </row>
    <row r="214" spans="5:5" ht="15.75" customHeight="1">
      <c r="E214" s="16"/>
    </row>
    <row r="215" spans="5:5" ht="15.75" customHeight="1">
      <c r="E215" s="16"/>
    </row>
    <row r="216" spans="5:5" ht="15.75" customHeight="1">
      <c r="E216" s="16"/>
    </row>
    <row r="217" spans="5:5" ht="15.75" customHeight="1">
      <c r="E217" s="16"/>
    </row>
    <row r="218" spans="5:5" ht="15.75" customHeight="1">
      <c r="E218" s="16"/>
    </row>
    <row r="219" spans="5:5" ht="15.75" customHeight="1">
      <c r="E219" s="16"/>
    </row>
    <row r="220" spans="5:5" ht="15.75" customHeight="1">
      <c r="E220" s="16"/>
    </row>
    <row r="221" spans="5:5" ht="15.75" customHeight="1">
      <c r="E221" s="16"/>
    </row>
    <row r="222" spans="5:5" ht="15.75" customHeight="1">
      <c r="E222" s="16"/>
    </row>
    <row r="223" spans="5:5" ht="15.75" customHeight="1">
      <c r="E223" s="16"/>
    </row>
    <row r="224" spans="5:5" ht="15.75" customHeight="1">
      <c r="E224" s="16"/>
    </row>
    <row r="225" spans="5:5" ht="15.75" customHeight="1">
      <c r="E225" s="16"/>
    </row>
    <row r="226" spans="5:5" ht="15.75" customHeight="1">
      <c r="E226" s="16"/>
    </row>
    <row r="227" spans="5:5" ht="15.75" customHeight="1">
      <c r="E227" s="16"/>
    </row>
    <row r="228" spans="5:5" ht="15.75" customHeight="1">
      <c r="E228" s="16"/>
    </row>
    <row r="229" spans="5:5" ht="15.75" customHeight="1">
      <c r="E229" s="16"/>
    </row>
    <row r="230" spans="5:5" ht="15.75" customHeight="1">
      <c r="E230" s="16"/>
    </row>
    <row r="231" spans="5:5" ht="15.75" customHeight="1">
      <c r="E231" s="16"/>
    </row>
    <row r="232" spans="5:5" ht="15.75" customHeight="1">
      <c r="E232" s="16"/>
    </row>
    <row r="233" spans="5:5" ht="15.75" customHeight="1">
      <c r="E233" s="16"/>
    </row>
    <row r="234" spans="5:5" ht="15.75" customHeight="1">
      <c r="E234" s="16"/>
    </row>
    <row r="235" spans="5:5" ht="15.75" customHeight="1">
      <c r="E235" s="16"/>
    </row>
    <row r="236" spans="5:5" ht="15.75" customHeight="1">
      <c r="E236" s="16"/>
    </row>
    <row r="237" spans="5:5" ht="15.75" customHeight="1">
      <c r="E237" s="16"/>
    </row>
    <row r="238" spans="5:5" ht="15.75" customHeight="1">
      <c r="E238" s="16"/>
    </row>
    <row r="239" spans="5:5" ht="15.75" customHeight="1">
      <c r="E239" s="16"/>
    </row>
    <row r="240" spans="5:5" ht="15.75" customHeight="1">
      <c r="E240" s="16"/>
    </row>
    <row r="241" spans="5:5" ht="15.75" customHeight="1">
      <c r="E241" s="16"/>
    </row>
    <row r="242" spans="5:5" ht="15.75" customHeight="1">
      <c r="E242" s="16"/>
    </row>
    <row r="243" spans="5:5" ht="15.75" customHeight="1">
      <c r="E243" s="16"/>
    </row>
    <row r="244" spans="5:5" ht="15.75" customHeight="1">
      <c r="E244" s="16"/>
    </row>
    <row r="245" spans="5:5" ht="15.75" customHeight="1">
      <c r="E245" s="16"/>
    </row>
    <row r="246" spans="5:5" ht="15.75" customHeight="1">
      <c r="E246" s="16"/>
    </row>
    <row r="247" spans="5:5" ht="15.75" customHeight="1">
      <c r="E247" s="16"/>
    </row>
    <row r="248" spans="5:5" ht="15.75" customHeight="1">
      <c r="E248" s="16"/>
    </row>
    <row r="249" spans="5:5" ht="15.75" customHeight="1">
      <c r="E249" s="16"/>
    </row>
    <row r="250" spans="5:5" ht="15.75" customHeight="1">
      <c r="E250" s="16"/>
    </row>
    <row r="251" spans="5:5" ht="15.75" customHeight="1">
      <c r="E251" s="16"/>
    </row>
    <row r="252" spans="5:5" ht="15.75" customHeight="1">
      <c r="E252" s="16"/>
    </row>
    <row r="253" spans="5:5" ht="15.75" customHeight="1">
      <c r="E253" s="16"/>
    </row>
    <row r="254" spans="5:5" ht="15.75" customHeight="1">
      <c r="E254" s="16"/>
    </row>
    <row r="255" spans="5:5" ht="15.75" customHeight="1">
      <c r="E255" s="16"/>
    </row>
    <row r="256" spans="5:5" ht="15.75" customHeight="1">
      <c r="E256" s="16"/>
    </row>
    <row r="257" spans="5:5" ht="15.75" customHeight="1">
      <c r="E257" s="16"/>
    </row>
    <row r="258" spans="5:5" ht="15.75" customHeight="1">
      <c r="E258" s="16"/>
    </row>
    <row r="259" spans="5:5" ht="15.75" customHeight="1">
      <c r="E259" s="16"/>
    </row>
    <row r="260" spans="5:5" ht="15.75" customHeight="1">
      <c r="E260" s="16"/>
    </row>
    <row r="261" spans="5:5" ht="15.75" customHeight="1">
      <c r="E261" s="16"/>
    </row>
    <row r="262" spans="5:5" ht="15.75" customHeight="1">
      <c r="E262" s="16"/>
    </row>
    <row r="263" spans="5:5" ht="15.75" customHeight="1">
      <c r="E263" s="16"/>
    </row>
    <row r="264" spans="5:5" ht="15.75" customHeight="1">
      <c r="E264" s="16"/>
    </row>
    <row r="265" spans="5:5" ht="15.75" customHeight="1">
      <c r="E265" s="16"/>
    </row>
    <row r="266" spans="5:5" ht="15.75" customHeight="1">
      <c r="E266" s="16"/>
    </row>
    <row r="267" spans="5:5" ht="15.75" customHeight="1">
      <c r="E267" s="16"/>
    </row>
    <row r="268" spans="5:5" ht="15.75" customHeight="1">
      <c r="E268" s="16"/>
    </row>
    <row r="269" spans="5:5" ht="15.75" customHeight="1">
      <c r="E269" s="16"/>
    </row>
    <row r="270" spans="5:5" ht="15.75" customHeight="1">
      <c r="E270" s="16"/>
    </row>
    <row r="271" spans="5:5" ht="15.75" customHeight="1">
      <c r="E271" s="16"/>
    </row>
    <row r="272" spans="5:5" ht="15.75" customHeight="1">
      <c r="E272" s="16"/>
    </row>
    <row r="273" spans="5:5" ht="15.75" customHeight="1">
      <c r="E273" s="16"/>
    </row>
    <row r="274" spans="5:5" ht="15.75" customHeight="1">
      <c r="E274" s="16"/>
    </row>
    <row r="275" spans="5:5" ht="15.75" customHeight="1">
      <c r="E275" s="16"/>
    </row>
    <row r="276" spans="5:5" ht="15.75" customHeight="1">
      <c r="E276" s="16"/>
    </row>
    <row r="277" spans="5:5" ht="15.75" customHeight="1">
      <c r="E277" s="16"/>
    </row>
    <row r="278" spans="5:5" ht="15.75" customHeight="1">
      <c r="E278" s="16"/>
    </row>
    <row r="279" spans="5:5" ht="15.75" customHeight="1">
      <c r="E279" s="16"/>
    </row>
    <row r="280" spans="5:5" ht="15.75" customHeight="1">
      <c r="E280" s="16"/>
    </row>
    <row r="281" spans="5:5" ht="15.75" customHeight="1">
      <c r="E281" s="16"/>
    </row>
    <row r="282" spans="5:5" ht="15.75" customHeight="1">
      <c r="E282" s="16"/>
    </row>
    <row r="283" spans="5:5" ht="15.75" customHeight="1">
      <c r="E283" s="16"/>
    </row>
    <row r="284" spans="5:5" ht="15.75" customHeight="1">
      <c r="E284" s="16"/>
    </row>
    <row r="285" spans="5:5" ht="15.75" customHeight="1">
      <c r="E285" s="16"/>
    </row>
    <row r="286" spans="5:5" ht="15.75" customHeight="1">
      <c r="E286" s="16"/>
    </row>
    <row r="287" spans="5:5" ht="15.75" customHeight="1">
      <c r="E287" s="16"/>
    </row>
    <row r="288" spans="5:5" ht="15.75" customHeight="1">
      <c r="E288" s="16"/>
    </row>
    <row r="289" spans="5:5" ht="15.75" customHeight="1">
      <c r="E289" s="16"/>
    </row>
    <row r="290" spans="5:5" ht="15.75" customHeight="1">
      <c r="E290" s="16"/>
    </row>
    <row r="291" spans="5:5" ht="15.75" customHeight="1">
      <c r="E291" s="16"/>
    </row>
    <row r="292" spans="5:5" ht="15.75" customHeight="1">
      <c r="E292" s="16"/>
    </row>
    <row r="293" spans="5:5" ht="15.75" customHeight="1">
      <c r="E293" s="16"/>
    </row>
    <row r="294" spans="5:5" ht="15.75" customHeight="1">
      <c r="E294" s="16"/>
    </row>
    <row r="295" spans="5:5" ht="15.75" customHeight="1">
      <c r="E295" s="16"/>
    </row>
    <row r="296" spans="5:5" ht="15.75" customHeight="1">
      <c r="E296" s="16"/>
    </row>
    <row r="297" spans="5:5" ht="15.75" customHeight="1">
      <c r="E297" s="16"/>
    </row>
    <row r="298" spans="5:5" ht="15.75" customHeight="1">
      <c r="E298" s="16"/>
    </row>
    <row r="299" spans="5:5" ht="15.75" customHeight="1">
      <c r="E299" s="16"/>
    </row>
    <row r="300" spans="5:5" ht="15.75" customHeight="1">
      <c r="E300" s="16"/>
    </row>
    <row r="301" spans="5:5" ht="15.75" customHeight="1">
      <c r="E301" s="16"/>
    </row>
    <row r="302" spans="5:5" ht="15.75" customHeight="1">
      <c r="E302" s="16"/>
    </row>
    <row r="303" spans="5:5" ht="15.75" customHeight="1">
      <c r="E303" s="16"/>
    </row>
    <row r="304" spans="5:5" ht="15.75" customHeight="1">
      <c r="E304" s="16"/>
    </row>
    <row r="305" spans="5:5" ht="15.75" customHeight="1">
      <c r="E305" s="16"/>
    </row>
    <row r="306" spans="5:5" ht="15.75" customHeight="1">
      <c r="E306" s="16"/>
    </row>
    <row r="307" spans="5:5" ht="15.75" customHeight="1">
      <c r="E307" s="16"/>
    </row>
    <row r="308" spans="5:5" ht="15.75" customHeight="1">
      <c r="E308" s="16"/>
    </row>
    <row r="309" spans="5:5" ht="15.75" customHeight="1">
      <c r="E309" s="16"/>
    </row>
    <row r="310" spans="5:5" ht="15.75" customHeight="1">
      <c r="E310" s="16"/>
    </row>
    <row r="311" spans="5:5" ht="15.75" customHeight="1">
      <c r="E311" s="16"/>
    </row>
    <row r="312" spans="5:5" ht="15.75" customHeight="1">
      <c r="E312" s="16"/>
    </row>
    <row r="313" spans="5:5" ht="15.75" customHeight="1">
      <c r="E313" s="16"/>
    </row>
    <row r="314" spans="5:5" ht="15.75" customHeight="1">
      <c r="E314" s="16"/>
    </row>
    <row r="315" spans="5:5" ht="15.75" customHeight="1">
      <c r="E315" s="16"/>
    </row>
    <row r="316" spans="5:5" ht="15.75" customHeight="1">
      <c r="E316" s="16"/>
    </row>
    <row r="317" spans="5:5" ht="15.75" customHeight="1">
      <c r="E317" s="16"/>
    </row>
    <row r="318" spans="5:5" ht="15.75" customHeight="1">
      <c r="E318" s="16"/>
    </row>
    <row r="319" spans="5:5" ht="15.75" customHeight="1">
      <c r="E319" s="16"/>
    </row>
    <row r="320" spans="5:5" ht="15.75" customHeight="1">
      <c r="E320" s="16"/>
    </row>
    <row r="321" spans="5:5" ht="15.75" customHeight="1">
      <c r="E321" s="16"/>
    </row>
    <row r="322" spans="5:5" ht="15.75" customHeight="1">
      <c r="E322" s="16"/>
    </row>
    <row r="323" spans="5:5" ht="15.75" customHeight="1">
      <c r="E323" s="16"/>
    </row>
    <row r="324" spans="5:5" ht="15.75" customHeight="1">
      <c r="E324" s="16"/>
    </row>
    <row r="325" spans="5:5" ht="15.75" customHeight="1">
      <c r="E325" s="16"/>
    </row>
    <row r="326" spans="5:5" ht="15.75" customHeight="1">
      <c r="E326" s="16"/>
    </row>
    <row r="327" spans="5:5" ht="15.75" customHeight="1">
      <c r="E327" s="16"/>
    </row>
    <row r="328" spans="5:5" ht="15.75" customHeight="1">
      <c r="E328" s="16"/>
    </row>
    <row r="329" spans="5:5" ht="15.75" customHeight="1">
      <c r="E329" s="16"/>
    </row>
    <row r="330" spans="5:5" ht="15.75" customHeight="1">
      <c r="E330" s="16"/>
    </row>
    <row r="331" spans="5:5" ht="15.75" customHeight="1">
      <c r="E331" s="16"/>
    </row>
    <row r="332" spans="5:5" ht="15.75" customHeight="1">
      <c r="E332" s="16"/>
    </row>
    <row r="333" spans="5:5" ht="15.75" customHeight="1">
      <c r="E333" s="16"/>
    </row>
    <row r="334" spans="5:5" ht="15.75" customHeight="1">
      <c r="E334" s="16"/>
    </row>
    <row r="335" spans="5:5" ht="15.75" customHeight="1">
      <c r="E335" s="16"/>
    </row>
    <row r="336" spans="5:5" ht="15.75" customHeight="1">
      <c r="E336" s="16"/>
    </row>
    <row r="337" spans="5:5" ht="15.75" customHeight="1">
      <c r="E337" s="16"/>
    </row>
    <row r="338" spans="5:5" ht="15.75" customHeight="1">
      <c r="E338" s="16"/>
    </row>
    <row r="339" spans="5:5" ht="15.75" customHeight="1">
      <c r="E339" s="16"/>
    </row>
    <row r="340" spans="5:5" ht="15.75" customHeight="1">
      <c r="E340" s="16"/>
    </row>
    <row r="341" spans="5:5" ht="15.75" customHeight="1">
      <c r="E341" s="16"/>
    </row>
    <row r="342" spans="5:5" ht="15.75" customHeight="1">
      <c r="E342" s="16"/>
    </row>
    <row r="343" spans="5:5" ht="15.75" customHeight="1">
      <c r="E343" s="16"/>
    </row>
    <row r="344" spans="5:5" ht="15.75" customHeight="1">
      <c r="E344" s="16"/>
    </row>
    <row r="345" spans="5:5" ht="15.75" customHeight="1">
      <c r="E345" s="16"/>
    </row>
    <row r="346" spans="5:5" ht="15.75" customHeight="1">
      <c r="E346" s="16"/>
    </row>
    <row r="347" spans="5:5" ht="15.75" customHeight="1">
      <c r="E347" s="16"/>
    </row>
    <row r="348" spans="5:5" ht="15.75" customHeight="1">
      <c r="E348" s="16"/>
    </row>
    <row r="349" spans="5:5" ht="15.75" customHeight="1">
      <c r="E349" s="16"/>
    </row>
    <row r="350" spans="5:5" ht="15.75" customHeight="1">
      <c r="E350" s="16"/>
    </row>
    <row r="351" spans="5:5" ht="15.75" customHeight="1">
      <c r="E351" s="16"/>
    </row>
    <row r="352" spans="5:5" ht="15.75" customHeight="1">
      <c r="E352" s="16"/>
    </row>
    <row r="353" spans="5:5" ht="15.75" customHeight="1">
      <c r="E353" s="16"/>
    </row>
    <row r="354" spans="5:5" ht="15.75" customHeight="1">
      <c r="E354" s="16"/>
    </row>
    <row r="355" spans="5:5" ht="15.75" customHeight="1">
      <c r="E355" s="16"/>
    </row>
    <row r="356" spans="5:5" ht="15.75" customHeight="1">
      <c r="E356" s="16"/>
    </row>
    <row r="357" spans="5:5" ht="15.75" customHeight="1">
      <c r="E357" s="16"/>
    </row>
    <row r="358" spans="5:5" ht="15.75" customHeight="1">
      <c r="E358" s="16"/>
    </row>
    <row r="359" spans="5:5" ht="15.75" customHeight="1">
      <c r="E359" s="16"/>
    </row>
    <row r="360" spans="5:5" ht="15.75" customHeight="1">
      <c r="E360" s="16"/>
    </row>
    <row r="361" spans="5:5" ht="15.75" customHeight="1">
      <c r="E361" s="16"/>
    </row>
    <row r="362" spans="5:5" ht="15.75" customHeight="1">
      <c r="E362" s="16"/>
    </row>
    <row r="363" spans="5:5" ht="15.75" customHeight="1">
      <c r="E363" s="16"/>
    </row>
    <row r="364" spans="5:5" ht="15.75" customHeight="1">
      <c r="E364" s="16"/>
    </row>
    <row r="365" spans="5:5" ht="15.75" customHeight="1">
      <c r="E365" s="16"/>
    </row>
    <row r="366" spans="5:5" ht="15.75" customHeight="1">
      <c r="E366" s="16"/>
    </row>
    <row r="367" spans="5:5" ht="15.75" customHeight="1">
      <c r="E367" s="16"/>
    </row>
    <row r="368" spans="5:5" ht="15.75" customHeight="1">
      <c r="E368" s="16"/>
    </row>
    <row r="369" spans="5:5" ht="15.75" customHeight="1">
      <c r="E369" s="16"/>
    </row>
    <row r="370" spans="5:5" ht="15.75" customHeight="1">
      <c r="E370" s="16"/>
    </row>
    <row r="371" spans="5:5" ht="15.75" customHeight="1">
      <c r="E371" s="16"/>
    </row>
    <row r="372" spans="5:5" ht="15.75" customHeight="1">
      <c r="E372" s="16"/>
    </row>
    <row r="373" spans="5:5" ht="15.75" customHeight="1">
      <c r="E373" s="16"/>
    </row>
    <row r="374" spans="5:5" ht="15.75" customHeight="1">
      <c r="E374" s="16"/>
    </row>
    <row r="375" spans="5:5" ht="15.75" customHeight="1">
      <c r="E375" s="16"/>
    </row>
    <row r="376" spans="5:5" ht="15.75" customHeight="1">
      <c r="E376" s="16"/>
    </row>
    <row r="377" spans="5:5" ht="15.75" customHeight="1">
      <c r="E377" s="16"/>
    </row>
    <row r="378" spans="5:5" ht="15.75" customHeight="1">
      <c r="E378" s="16"/>
    </row>
    <row r="379" spans="5:5" ht="15.75" customHeight="1">
      <c r="E379" s="16"/>
    </row>
    <row r="380" spans="5:5" ht="15.75" customHeight="1">
      <c r="E380" s="16"/>
    </row>
    <row r="381" spans="5:5" ht="15.75" customHeight="1">
      <c r="E381" s="16"/>
    </row>
    <row r="382" spans="5:5" ht="15.75" customHeight="1">
      <c r="E382" s="16"/>
    </row>
    <row r="383" spans="5:5" ht="15.75" customHeight="1">
      <c r="E383" s="16"/>
    </row>
    <row r="384" spans="5:5" ht="15.75" customHeight="1">
      <c r="E384" s="16"/>
    </row>
    <row r="385" spans="5:5" ht="15.75" customHeight="1">
      <c r="E385" s="16"/>
    </row>
    <row r="386" spans="5:5" ht="15.75" customHeight="1">
      <c r="E386" s="16"/>
    </row>
    <row r="387" spans="5:5" ht="15.75" customHeight="1">
      <c r="E387" s="16"/>
    </row>
    <row r="388" spans="5:5" ht="15.75" customHeight="1">
      <c r="E388" s="16"/>
    </row>
    <row r="389" spans="5:5" ht="15.75" customHeight="1">
      <c r="E389" s="16"/>
    </row>
    <row r="390" spans="5:5" ht="15.75" customHeight="1">
      <c r="E390" s="16"/>
    </row>
    <row r="391" spans="5:5" ht="15.75" customHeight="1">
      <c r="E391" s="16"/>
    </row>
    <row r="392" spans="5:5" ht="15.75" customHeight="1">
      <c r="E392" s="16"/>
    </row>
    <row r="393" spans="5:5" ht="15.75" customHeight="1">
      <c r="E393" s="16"/>
    </row>
    <row r="394" spans="5:5" ht="15.75" customHeight="1">
      <c r="E394" s="16"/>
    </row>
    <row r="395" spans="5:5" ht="15.75" customHeight="1">
      <c r="E395" s="16"/>
    </row>
    <row r="396" spans="5:5" ht="15.75" customHeight="1">
      <c r="E396" s="16"/>
    </row>
    <row r="397" spans="5:5" ht="15.75" customHeight="1">
      <c r="E397" s="16"/>
    </row>
    <row r="398" spans="5:5" ht="15.75" customHeight="1">
      <c r="E398" s="16"/>
    </row>
    <row r="399" spans="5:5" ht="15.75" customHeight="1">
      <c r="E399" s="16"/>
    </row>
    <row r="400" spans="5:5" ht="15.75" customHeight="1">
      <c r="E400" s="16"/>
    </row>
    <row r="401" spans="5:5" ht="15.75" customHeight="1">
      <c r="E401" s="16"/>
    </row>
    <row r="402" spans="5:5" ht="15.75" customHeight="1">
      <c r="E402" s="16"/>
    </row>
    <row r="403" spans="5:5" ht="15.75" customHeight="1">
      <c r="E403" s="16"/>
    </row>
    <row r="404" spans="5:5" ht="15.75" customHeight="1">
      <c r="E404" s="16"/>
    </row>
    <row r="405" spans="5:5" ht="15.75" customHeight="1">
      <c r="E405" s="16"/>
    </row>
    <row r="406" spans="5:5" ht="15.75" customHeight="1">
      <c r="E406" s="16"/>
    </row>
    <row r="407" spans="5:5" ht="15.75" customHeight="1">
      <c r="E407" s="16"/>
    </row>
    <row r="408" spans="5:5" ht="15.75" customHeight="1">
      <c r="E408" s="16"/>
    </row>
    <row r="409" spans="5:5" ht="15.75" customHeight="1">
      <c r="E409" s="16"/>
    </row>
    <row r="410" spans="5:5" ht="15.75" customHeight="1">
      <c r="E410" s="16"/>
    </row>
    <row r="411" spans="5:5" ht="15.75" customHeight="1">
      <c r="E411" s="16"/>
    </row>
    <row r="412" spans="5:5" ht="15.75" customHeight="1">
      <c r="E412" s="16"/>
    </row>
    <row r="413" spans="5:5" ht="15.75" customHeight="1">
      <c r="E413" s="16"/>
    </row>
    <row r="414" spans="5:5" ht="15.75" customHeight="1">
      <c r="E414" s="16"/>
    </row>
    <row r="415" spans="5:5" ht="15.75" customHeight="1">
      <c r="E415" s="16"/>
    </row>
    <row r="416" spans="5:5" ht="15.75" customHeight="1">
      <c r="E416" s="16"/>
    </row>
    <row r="417" spans="5:5" ht="15.75" customHeight="1">
      <c r="E417" s="16"/>
    </row>
    <row r="418" spans="5:5" ht="15.75" customHeight="1">
      <c r="E418" s="16"/>
    </row>
    <row r="419" spans="5:5" ht="15.75" customHeight="1">
      <c r="E419" s="16"/>
    </row>
    <row r="420" spans="5:5" ht="15.75" customHeight="1">
      <c r="E420" s="16"/>
    </row>
    <row r="421" spans="5:5" ht="15.75" customHeight="1">
      <c r="E421" s="16"/>
    </row>
    <row r="422" spans="5:5" ht="15.75" customHeight="1">
      <c r="E422" s="16"/>
    </row>
    <row r="423" spans="5:5" ht="15.75" customHeight="1">
      <c r="E423" s="16"/>
    </row>
    <row r="424" spans="5:5" ht="15.75" customHeight="1">
      <c r="E424" s="16"/>
    </row>
    <row r="425" spans="5:5" ht="15.75" customHeight="1">
      <c r="E425" s="16"/>
    </row>
    <row r="426" spans="5:5" ht="15.75" customHeight="1">
      <c r="E426" s="16"/>
    </row>
    <row r="427" spans="5:5" ht="15.75" customHeight="1">
      <c r="E427" s="16"/>
    </row>
    <row r="428" spans="5:5" ht="15.75" customHeight="1">
      <c r="E428" s="16"/>
    </row>
    <row r="429" spans="5:5" ht="15.75" customHeight="1">
      <c r="E429" s="16"/>
    </row>
    <row r="430" spans="5:5" ht="15.75" customHeight="1">
      <c r="E430" s="16"/>
    </row>
    <row r="431" spans="5:5" ht="15.75" customHeight="1">
      <c r="E431" s="16"/>
    </row>
    <row r="432" spans="5:5" ht="15.75" customHeight="1">
      <c r="E432" s="16"/>
    </row>
    <row r="433" spans="5:5" ht="15.75" customHeight="1">
      <c r="E433" s="16"/>
    </row>
    <row r="434" spans="5:5" ht="15.75" customHeight="1">
      <c r="E434" s="16"/>
    </row>
    <row r="435" spans="5:5" ht="15.75" customHeight="1">
      <c r="E435" s="16"/>
    </row>
    <row r="436" spans="5:5" ht="15.75" customHeight="1">
      <c r="E436" s="16"/>
    </row>
    <row r="437" spans="5:5" ht="15.75" customHeight="1">
      <c r="E437" s="16"/>
    </row>
    <row r="438" spans="5:5" ht="15.75" customHeight="1">
      <c r="E438" s="16"/>
    </row>
    <row r="439" spans="5:5" ht="15.75" customHeight="1">
      <c r="E439" s="16"/>
    </row>
    <row r="440" spans="5:5" ht="15.75" customHeight="1">
      <c r="E440" s="16"/>
    </row>
    <row r="441" spans="5:5" ht="15.75" customHeight="1">
      <c r="E441" s="16"/>
    </row>
    <row r="442" spans="5:5" ht="15.75" customHeight="1">
      <c r="E442" s="16"/>
    </row>
    <row r="443" spans="5:5" ht="15.75" customHeight="1">
      <c r="E443" s="16"/>
    </row>
    <row r="444" spans="5:5" ht="15.75" customHeight="1">
      <c r="E444" s="16"/>
    </row>
    <row r="445" spans="5:5" ht="15.75" customHeight="1">
      <c r="E445" s="16"/>
    </row>
    <row r="446" spans="5:5" ht="15.75" customHeight="1">
      <c r="E446" s="16"/>
    </row>
    <row r="447" spans="5:5" ht="15.75" customHeight="1">
      <c r="E447" s="16"/>
    </row>
    <row r="448" spans="5:5" ht="15.75" customHeight="1">
      <c r="E448" s="16"/>
    </row>
    <row r="449" spans="5:5" ht="15.75" customHeight="1">
      <c r="E449" s="16"/>
    </row>
    <row r="450" spans="5:5" ht="15.75" customHeight="1">
      <c r="E450" s="16"/>
    </row>
    <row r="451" spans="5:5" ht="15.75" customHeight="1">
      <c r="E451" s="16"/>
    </row>
    <row r="452" spans="5:5" ht="15.75" customHeight="1">
      <c r="E452" s="16"/>
    </row>
    <row r="453" spans="5:5" ht="15.75" customHeight="1">
      <c r="E453" s="16"/>
    </row>
    <row r="454" spans="5:5" ht="15.75" customHeight="1">
      <c r="E454" s="16"/>
    </row>
    <row r="455" spans="5:5" ht="15.75" customHeight="1">
      <c r="E455" s="16"/>
    </row>
    <row r="456" spans="5:5" ht="15.75" customHeight="1">
      <c r="E456" s="16"/>
    </row>
    <row r="457" spans="5:5" ht="15.75" customHeight="1">
      <c r="E457" s="16"/>
    </row>
    <row r="458" spans="5:5" ht="15.75" customHeight="1">
      <c r="E458" s="16"/>
    </row>
    <row r="459" spans="5:5" ht="15.75" customHeight="1">
      <c r="E459" s="16"/>
    </row>
    <row r="460" spans="5:5" ht="15.75" customHeight="1">
      <c r="E460" s="16"/>
    </row>
    <row r="461" spans="5:5" ht="15.75" customHeight="1">
      <c r="E461" s="16"/>
    </row>
    <row r="462" spans="5:5" ht="15.75" customHeight="1">
      <c r="E462" s="16"/>
    </row>
    <row r="463" spans="5:5" ht="15.75" customHeight="1">
      <c r="E463" s="16"/>
    </row>
    <row r="464" spans="5:5" ht="15.75" customHeight="1">
      <c r="E464" s="16"/>
    </row>
    <row r="465" spans="5:5" ht="15.75" customHeight="1">
      <c r="E465" s="16"/>
    </row>
    <row r="466" spans="5:5" ht="15.75" customHeight="1">
      <c r="E466" s="16"/>
    </row>
    <row r="467" spans="5:5" ht="15.75" customHeight="1">
      <c r="E467" s="16"/>
    </row>
    <row r="468" spans="5:5" ht="15.75" customHeight="1">
      <c r="E468" s="16"/>
    </row>
    <row r="469" spans="5:5" ht="15.75" customHeight="1">
      <c r="E469" s="16"/>
    </row>
    <row r="470" spans="5:5" ht="15.75" customHeight="1">
      <c r="E470" s="16"/>
    </row>
    <row r="471" spans="5:5" ht="15.75" customHeight="1">
      <c r="E471" s="16"/>
    </row>
    <row r="472" spans="5:5" ht="15.75" customHeight="1">
      <c r="E472" s="16"/>
    </row>
    <row r="473" spans="5:5" ht="15.75" customHeight="1">
      <c r="E473" s="16"/>
    </row>
    <row r="474" spans="5:5" ht="15.75" customHeight="1">
      <c r="E474" s="16"/>
    </row>
    <row r="475" spans="5:5" ht="15.75" customHeight="1">
      <c r="E475" s="16"/>
    </row>
    <row r="476" spans="5:5" ht="15.75" customHeight="1">
      <c r="E476" s="16"/>
    </row>
    <row r="477" spans="5:5" ht="15.75" customHeight="1">
      <c r="E477" s="16"/>
    </row>
    <row r="478" spans="5:5" ht="15.75" customHeight="1">
      <c r="E478" s="16"/>
    </row>
    <row r="479" spans="5:5" ht="15.75" customHeight="1">
      <c r="E479" s="16"/>
    </row>
    <row r="480" spans="5:5" ht="15.75" customHeight="1">
      <c r="E480" s="16"/>
    </row>
    <row r="481" spans="5:5" ht="15.75" customHeight="1">
      <c r="E481" s="16"/>
    </row>
    <row r="482" spans="5:5" ht="15.75" customHeight="1">
      <c r="E482" s="16"/>
    </row>
    <row r="483" spans="5:5" ht="15.75" customHeight="1">
      <c r="E483" s="16"/>
    </row>
    <row r="484" spans="5:5" ht="15.75" customHeight="1">
      <c r="E484" s="16"/>
    </row>
    <row r="485" spans="5:5" ht="15.75" customHeight="1">
      <c r="E485" s="16"/>
    </row>
    <row r="486" spans="5:5" ht="15.75" customHeight="1">
      <c r="E486" s="16"/>
    </row>
    <row r="487" spans="5:5" ht="15.75" customHeight="1">
      <c r="E487" s="16"/>
    </row>
    <row r="488" spans="5:5" ht="15.75" customHeight="1">
      <c r="E488" s="16"/>
    </row>
    <row r="489" spans="5:5" ht="15.75" customHeight="1">
      <c r="E489" s="16"/>
    </row>
    <row r="490" spans="5:5" ht="15.75" customHeight="1">
      <c r="E490" s="16"/>
    </row>
    <row r="491" spans="5:5" ht="15.75" customHeight="1">
      <c r="E491" s="16"/>
    </row>
    <row r="492" spans="5:5" ht="15.75" customHeight="1">
      <c r="E492" s="16"/>
    </row>
    <row r="493" spans="5:5" ht="15.75" customHeight="1">
      <c r="E493" s="16"/>
    </row>
    <row r="494" spans="5:5" ht="15.75" customHeight="1">
      <c r="E494" s="16"/>
    </row>
    <row r="495" spans="5:5" ht="15.75" customHeight="1">
      <c r="E495" s="16"/>
    </row>
    <row r="496" spans="5:5" ht="15.75" customHeight="1">
      <c r="E496" s="16"/>
    </row>
    <row r="497" spans="5:5" ht="15.75" customHeight="1">
      <c r="E497" s="16"/>
    </row>
    <row r="498" spans="5:5" ht="15.75" customHeight="1">
      <c r="E498" s="16"/>
    </row>
    <row r="499" spans="5:5" ht="15.75" customHeight="1">
      <c r="E499" s="16"/>
    </row>
    <row r="500" spans="5:5" ht="15.75" customHeight="1">
      <c r="E500" s="16"/>
    </row>
    <row r="501" spans="5:5" ht="15.75" customHeight="1">
      <c r="E501" s="16"/>
    </row>
    <row r="502" spans="5:5" ht="15.75" customHeight="1">
      <c r="E502" s="16"/>
    </row>
    <row r="503" spans="5:5" ht="15.75" customHeight="1">
      <c r="E503" s="16"/>
    </row>
    <row r="504" spans="5:5" ht="15.75" customHeight="1">
      <c r="E504" s="16"/>
    </row>
    <row r="505" spans="5:5" ht="15.75" customHeight="1">
      <c r="E505" s="16"/>
    </row>
    <row r="506" spans="5:5" ht="15.75" customHeight="1">
      <c r="E506" s="16"/>
    </row>
    <row r="507" spans="5:5" ht="15.75" customHeight="1">
      <c r="E507" s="16"/>
    </row>
    <row r="508" spans="5:5" ht="15.75" customHeight="1">
      <c r="E508" s="16"/>
    </row>
    <row r="509" spans="5:5" ht="15.75" customHeight="1">
      <c r="E509" s="16"/>
    </row>
    <row r="510" spans="5:5" ht="15.75" customHeight="1">
      <c r="E510" s="16"/>
    </row>
    <row r="511" spans="5:5" ht="15.75" customHeight="1">
      <c r="E511" s="16"/>
    </row>
    <row r="512" spans="5:5" ht="15.75" customHeight="1">
      <c r="E512" s="16"/>
    </row>
    <row r="513" spans="5:5" ht="15.75" customHeight="1">
      <c r="E513" s="16"/>
    </row>
    <row r="514" spans="5:5" ht="15.75" customHeight="1">
      <c r="E514" s="16"/>
    </row>
    <row r="515" spans="5:5" ht="15.75" customHeight="1">
      <c r="E515" s="16"/>
    </row>
    <row r="516" spans="5:5" ht="15.75" customHeight="1">
      <c r="E516" s="16"/>
    </row>
    <row r="517" spans="5:5" ht="15.75" customHeight="1">
      <c r="E517" s="16"/>
    </row>
    <row r="518" spans="5:5" ht="15.75" customHeight="1">
      <c r="E518" s="16"/>
    </row>
    <row r="519" spans="5:5" ht="15.75" customHeight="1">
      <c r="E519" s="16"/>
    </row>
    <row r="520" spans="5:5" ht="15.75" customHeight="1">
      <c r="E520" s="16"/>
    </row>
    <row r="521" spans="5:5" ht="15.75" customHeight="1">
      <c r="E521" s="16"/>
    </row>
    <row r="522" spans="5:5" ht="15.75" customHeight="1">
      <c r="E522" s="16"/>
    </row>
    <row r="523" spans="5:5" ht="15.75" customHeight="1">
      <c r="E523" s="16"/>
    </row>
    <row r="524" spans="5:5" ht="15.75" customHeight="1">
      <c r="E524" s="16"/>
    </row>
    <row r="525" spans="5:5" ht="15.75" customHeight="1">
      <c r="E525" s="16"/>
    </row>
    <row r="526" spans="5:5" ht="15.75" customHeight="1">
      <c r="E526" s="16"/>
    </row>
    <row r="527" spans="5:5" ht="15.75" customHeight="1">
      <c r="E527" s="16"/>
    </row>
    <row r="528" spans="5:5" ht="15.75" customHeight="1">
      <c r="E528" s="16"/>
    </row>
    <row r="529" spans="5:5" ht="15.75" customHeight="1">
      <c r="E529" s="16"/>
    </row>
    <row r="530" spans="5:5" ht="15.75" customHeight="1">
      <c r="E530" s="16"/>
    </row>
    <row r="531" spans="5:5" ht="15.75" customHeight="1">
      <c r="E531" s="16"/>
    </row>
    <row r="532" spans="5:5" ht="15.75" customHeight="1">
      <c r="E532" s="16"/>
    </row>
    <row r="533" spans="5:5" ht="15.75" customHeight="1">
      <c r="E533" s="16"/>
    </row>
    <row r="534" spans="5:5" ht="15.75" customHeight="1">
      <c r="E534" s="16"/>
    </row>
    <row r="535" spans="5:5" ht="15.75" customHeight="1">
      <c r="E535" s="16"/>
    </row>
    <row r="536" spans="5:5" ht="15.75" customHeight="1">
      <c r="E536" s="16"/>
    </row>
    <row r="537" spans="5:5" ht="15.75" customHeight="1">
      <c r="E537" s="16"/>
    </row>
    <row r="538" spans="5:5" ht="15.75" customHeight="1">
      <c r="E538" s="16"/>
    </row>
    <row r="539" spans="5:5" ht="15.75" customHeight="1">
      <c r="E539" s="16"/>
    </row>
    <row r="540" spans="5:5" ht="15.75" customHeight="1">
      <c r="E540" s="16"/>
    </row>
    <row r="541" spans="5:5" ht="15.75" customHeight="1">
      <c r="E541" s="16"/>
    </row>
    <row r="542" spans="5:5" ht="15.75" customHeight="1">
      <c r="E542" s="16"/>
    </row>
    <row r="543" spans="5:5" ht="15.75" customHeight="1">
      <c r="E543" s="16"/>
    </row>
    <row r="544" spans="5:5" ht="15.75" customHeight="1">
      <c r="E544" s="16"/>
    </row>
    <row r="545" spans="5:5" ht="15.75" customHeight="1">
      <c r="E545" s="16"/>
    </row>
    <row r="546" spans="5:5" ht="15.75" customHeight="1">
      <c r="E546" s="16"/>
    </row>
    <row r="547" spans="5:5" ht="15.75" customHeight="1">
      <c r="E547" s="16"/>
    </row>
    <row r="548" spans="5:5" ht="15.75" customHeight="1">
      <c r="E548" s="16"/>
    </row>
    <row r="549" spans="5:5" ht="15.75" customHeight="1">
      <c r="E549" s="16"/>
    </row>
    <row r="550" spans="5:5" ht="15.75" customHeight="1">
      <c r="E550" s="16"/>
    </row>
    <row r="551" spans="5:5" ht="15.75" customHeight="1">
      <c r="E551" s="16"/>
    </row>
    <row r="552" spans="5:5" ht="15.75" customHeight="1">
      <c r="E552" s="16"/>
    </row>
    <row r="553" spans="5:5" ht="15.75" customHeight="1">
      <c r="E553" s="16"/>
    </row>
    <row r="554" spans="5:5" ht="15.75" customHeight="1">
      <c r="E554" s="16"/>
    </row>
    <row r="555" spans="5:5" ht="15.75" customHeight="1">
      <c r="E555" s="16"/>
    </row>
    <row r="556" spans="5:5" ht="15.75" customHeight="1">
      <c r="E556" s="16"/>
    </row>
    <row r="557" spans="5:5" ht="15.75" customHeight="1">
      <c r="E557" s="16"/>
    </row>
    <row r="558" spans="5:5" ht="15.75" customHeight="1">
      <c r="E558" s="16"/>
    </row>
    <row r="559" spans="5:5" ht="15.75" customHeight="1">
      <c r="E559" s="16"/>
    </row>
    <row r="560" spans="5:5" ht="15.75" customHeight="1">
      <c r="E560" s="16"/>
    </row>
    <row r="561" spans="5:5" ht="15.75" customHeight="1">
      <c r="E561" s="16"/>
    </row>
    <row r="562" spans="5:5" ht="15.75" customHeight="1">
      <c r="E562" s="16"/>
    </row>
    <row r="563" spans="5:5" ht="15.75" customHeight="1">
      <c r="E563" s="16"/>
    </row>
    <row r="564" spans="5:5" ht="15.75" customHeight="1">
      <c r="E564" s="16"/>
    </row>
    <row r="565" spans="5:5" ht="15.75" customHeight="1">
      <c r="E565" s="16"/>
    </row>
    <row r="566" spans="5:5" ht="15.75" customHeight="1">
      <c r="E566" s="16"/>
    </row>
    <row r="567" spans="5:5" ht="15.75" customHeight="1">
      <c r="E567" s="16"/>
    </row>
    <row r="568" spans="5:5" ht="15.75" customHeight="1">
      <c r="E568" s="16"/>
    </row>
    <row r="569" spans="5:5" ht="15.75" customHeight="1">
      <c r="E569" s="16"/>
    </row>
    <row r="570" spans="5:5" ht="15.75" customHeight="1">
      <c r="E570" s="16"/>
    </row>
    <row r="571" spans="5:5" ht="15.75" customHeight="1">
      <c r="E571" s="16"/>
    </row>
    <row r="572" spans="5:5" ht="15.75" customHeight="1">
      <c r="E572" s="16"/>
    </row>
    <row r="573" spans="5:5" ht="15.75" customHeight="1">
      <c r="E573" s="16"/>
    </row>
    <row r="574" spans="5:5" ht="15.75" customHeight="1">
      <c r="E574" s="16"/>
    </row>
    <row r="575" spans="5:5" ht="15.75" customHeight="1">
      <c r="E575" s="16"/>
    </row>
    <row r="576" spans="5:5" ht="15.75" customHeight="1">
      <c r="E576" s="16"/>
    </row>
    <row r="577" spans="5:5" ht="15.75" customHeight="1">
      <c r="E577" s="16"/>
    </row>
    <row r="578" spans="5:5" ht="15.75" customHeight="1">
      <c r="E578" s="16"/>
    </row>
    <row r="579" spans="5:5" ht="15.75" customHeight="1">
      <c r="E579" s="16"/>
    </row>
    <row r="580" spans="5:5" ht="15.75" customHeight="1">
      <c r="E580" s="16"/>
    </row>
    <row r="581" spans="5:5" ht="15.75" customHeight="1">
      <c r="E581" s="16"/>
    </row>
    <row r="582" spans="5:5" ht="15.75" customHeight="1">
      <c r="E582" s="16"/>
    </row>
    <row r="583" spans="5:5" ht="15.75" customHeight="1">
      <c r="E583" s="16"/>
    </row>
    <row r="584" spans="5:5" ht="15.75" customHeight="1">
      <c r="E584" s="16"/>
    </row>
    <row r="585" spans="5:5" ht="15.75" customHeight="1">
      <c r="E585" s="16"/>
    </row>
    <row r="586" spans="5:5" ht="15.75" customHeight="1">
      <c r="E586" s="16"/>
    </row>
    <row r="587" spans="5:5" ht="15.75" customHeight="1">
      <c r="E587" s="16"/>
    </row>
    <row r="588" spans="5:5" ht="15.75" customHeight="1">
      <c r="E588" s="16"/>
    </row>
    <row r="589" spans="5:5" ht="15.75" customHeight="1">
      <c r="E589" s="16"/>
    </row>
    <row r="590" spans="5:5" ht="15.75" customHeight="1">
      <c r="E590" s="16"/>
    </row>
    <row r="591" spans="5:5" ht="15.75" customHeight="1">
      <c r="E591" s="16"/>
    </row>
    <row r="592" spans="5:5" ht="15.75" customHeight="1">
      <c r="E592" s="16"/>
    </row>
    <row r="593" spans="5:5" ht="15.75" customHeight="1">
      <c r="E593" s="16"/>
    </row>
    <row r="594" spans="5:5" ht="15.75" customHeight="1">
      <c r="E594" s="16"/>
    </row>
    <row r="595" spans="5:5" ht="15.75" customHeight="1">
      <c r="E595" s="16"/>
    </row>
    <row r="596" spans="5:5" ht="15.75" customHeight="1">
      <c r="E596" s="16"/>
    </row>
    <row r="597" spans="5:5" ht="15.75" customHeight="1">
      <c r="E597" s="16"/>
    </row>
    <row r="598" spans="5:5" ht="15.75" customHeight="1">
      <c r="E598" s="16"/>
    </row>
    <row r="599" spans="5:5" ht="15.75" customHeight="1">
      <c r="E599" s="16"/>
    </row>
    <row r="600" spans="5:5" ht="15.75" customHeight="1">
      <c r="E600" s="16"/>
    </row>
    <row r="601" spans="5:5" ht="15.75" customHeight="1">
      <c r="E601" s="16"/>
    </row>
    <row r="602" spans="5:5" ht="15.75" customHeight="1">
      <c r="E602" s="16"/>
    </row>
    <row r="603" spans="5:5" ht="15.75" customHeight="1">
      <c r="E603" s="16"/>
    </row>
    <row r="604" spans="5:5" ht="15.75" customHeight="1">
      <c r="E604" s="16"/>
    </row>
    <row r="605" spans="5:5" ht="15.75" customHeight="1">
      <c r="E605" s="16"/>
    </row>
    <row r="606" spans="5:5" ht="15.75" customHeight="1">
      <c r="E606" s="16"/>
    </row>
    <row r="607" spans="5:5" ht="15.75" customHeight="1">
      <c r="E607" s="16"/>
    </row>
    <row r="608" spans="5:5" ht="15.75" customHeight="1">
      <c r="E608" s="16"/>
    </row>
    <row r="609" spans="5:5" ht="15.75" customHeight="1">
      <c r="E609" s="16"/>
    </row>
    <row r="610" spans="5:5" ht="15.75" customHeight="1">
      <c r="E610" s="16"/>
    </row>
    <row r="611" spans="5:5" ht="15.75" customHeight="1">
      <c r="E611" s="16"/>
    </row>
    <row r="612" spans="5:5" ht="15.75" customHeight="1">
      <c r="E612" s="16"/>
    </row>
    <row r="613" spans="5:5" ht="15.75" customHeight="1">
      <c r="E613" s="16"/>
    </row>
    <row r="614" spans="5:5" ht="15.75" customHeight="1">
      <c r="E614" s="16"/>
    </row>
    <row r="615" spans="5:5" ht="15.75" customHeight="1">
      <c r="E615" s="16"/>
    </row>
    <row r="616" spans="5:5" ht="15.75" customHeight="1">
      <c r="E616" s="16"/>
    </row>
    <row r="617" spans="5:5" ht="15.75" customHeight="1">
      <c r="E617" s="16"/>
    </row>
    <row r="618" spans="5:5" ht="15.75" customHeight="1">
      <c r="E618" s="16"/>
    </row>
    <row r="619" spans="5:5" ht="15.75" customHeight="1">
      <c r="E619" s="16"/>
    </row>
    <row r="620" spans="5:5" ht="15.75" customHeight="1">
      <c r="E620" s="16"/>
    </row>
    <row r="621" spans="5:5" ht="15.75" customHeight="1">
      <c r="E621" s="16"/>
    </row>
    <row r="622" spans="5:5" ht="15.75" customHeight="1">
      <c r="E622" s="16"/>
    </row>
    <row r="623" spans="5:5" ht="15.75" customHeight="1">
      <c r="E623" s="16"/>
    </row>
    <row r="624" spans="5:5" ht="15.75" customHeight="1">
      <c r="E624" s="16"/>
    </row>
    <row r="625" spans="5:5" ht="15.75" customHeight="1">
      <c r="E625" s="16"/>
    </row>
    <row r="626" spans="5:5" ht="15.75" customHeight="1">
      <c r="E626" s="16"/>
    </row>
    <row r="627" spans="5:5" ht="15.75" customHeight="1">
      <c r="E627" s="16"/>
    </row>
    <row r="628" spans="5:5" ht="15.75" customHeight="1">
      <c r="E628" s="16"/>
    </row>
    <row r="629" spans="5:5" ht="15.75" customHeight="1">
      <c r="E629" s="16"/>
    </row>
    <row r="630" spans="5:5" ht="15.75" customHeight="1">
      <c r="E630" s="16"/>
    </row>
    <row r="631" spans="5:5" ht="15.75" customHeight="1">
      <c r="E631" s="16"/>
    </row>
    <row r="632" spans="5:5" ht="15.75" customHeight="1">
      <c r="E632" s="16"/>
    </row>
    <row r="633" spans="5:5" ht="15.75" customHeight="1">
      <c r="E633" s="16"/>
    </row>
    <row r="634" spans="5:5" ht="15.75" customHeight="1">
      <c r="E634" s="16"/>
    </row>
    <row r="635" spans="5:5" ht="15.75" customHeight="1">
      <c r="E635" s="16"/>
    </row>
    <row r="636" spans="5:5" ht="15.75" customHeight="1">
      <c r="E636" s="16"/>
    </row>
    <row r="637" spans="5:5" ht="15.75" customHeight="1">
      <c r="E637" s="16"/>
    </row>
    <row r="638" spans="5:5" ht="15.75" customHeight="1">
      <c r="E638" s="16"/>
    </row>
    <row r="639" spans="5:5" ht="15.75" customHeight="1">
      <c r="E639" s="16"/>
    </row>
    <row r="640" spans="5:5" ht="15.75" customHeight="1">
      <c r="E640" s="16"/>
    </row>
    <row r="641" spans="5:5" ht="15.75" customHeight="1">
      <c r="E641" s="16"/>
    </row>
    <row r="642" spans="5:5" ht="15.75" customHeight="1">
      <c r="E642" s="16"/>
    </row>
    <row r="643" spans="5:5" ht="15.75" customHeight="1">
      <c r="E643" s="16"/>
    </row>
    <row r="644" spans="5:5" ht="15.75" customHeight="1">
      <c r="E644" s="16"/>
    </row>
    <row r="645" spans="5:5" ht="15.75" customHeight="1">
      <c r="E645" s="16"/>
    </row>
    <row r="646" spans="5:5" ht="15.75" customHeight="1">
      <c r="E646" s="16"/>
    </row>
    <row r="647" spans="5:5" ht="15.75" customHeight="1">
      <c r="E647" s="16"/>
    </row>
    <row r="648" spans="5:5" ht="15.75" customHeight="1">
      <c r="E648" s="16"/>
    </row>
    <row r="649" spans="5:5" ht="15.75" customHeight="1">
      <c r="E649" s="16"/>
    </row>
    <row r="650" spans="5:5" ht="15.75" customHeight="1">
      <c r="E650" s="16"/>
    </row>
    <row r="651" spans="5:5" ht="15.75" customHeight="1">
      <c r="E651" s="16"/>
    </row>
    <row r="652" spans="5:5" ht="15.75" customHeight="1">
      <c r="E652" s="16"/>
    </row>
    <row r="653" spans="5:5" ht="15.75" customHeight="1">
      <c r="E653" s="16"/>
    </row>
    <row r="654" spans="5:5" ht="15.75" customHeight="1">
      <c r="E654" s="16"/>
    </row>
    <row r="655" spans="5:5" ht="15.75" customHeight="1">
      <c r="E655" s="16"/>
    </row>
    <row r="656" spans="5:5" ht="15.75" customHeight="1">
      <c r="E656" s="16"/>
    </row>
    <row r="657" spans="5:5" ht="15.75" customHeight="1">
      <c r="E657" s="16"/>
    </row>
    <row r="658" spans="5:5" ht="15.75" customHeight="1">
      <c r="E658" s="16"/>
    </row>
    <row r="659" spans="5:5" ht="15.75" customHeight="1">
      <c r="E659" s="16"/>
    </row>
    <row r="660" spans="5:5" ht="15.75" customHeight="1">
      <c r="E660" s="16"/>
    </row>
    <row r="661" spans="5:5" ht="15.75" customHeight="1">
      <c r="E661" s="16"/>
    </row>
    <row r="662" spans="5:5" ht="15.75" customHeight="1">
      <c r="E662" s="16"/>
    </row>
    <row r="663" spans="5:5" ht="15.75" customHeight="1">
      <c r="E663" s="16"/>
    </row>
    <row r="664" spans="5:5" ht="15.75" customHeight="1">
      <c r="E664" s="16"/>
    </row>
    <row r="665" spans="5:5" ht="15.75" customHeight="1">
      <c r="E665" s="16"/>
    </row>
    <row r="666" spans="5:5" ht="15.75" customHeight="1">
      <c r="E666" s="16"/>
    </row>
    <row r="667" spans="5:5" ht="15.75" customHeight="1">
      <c r="E667" s="16"/>
    </row>
    <row r="668" spans="5:5" ht="15.75" customHeight="1">
      <c r="E668" s="16"/>
    </row>
    <row r="669" spans="5:5" ht="15.75" customHeight="1">
      <c r="E669" s="16"/>
    </row>
    <row r="670" spans="5:5" ht="15.75" customHeight="1">
      <c r="E670" s="16"/>
    </row>
    <row r="671" spans="5:5" ht="15.75" customHeight="1">
      <c r="E671" s="16"/>
    </row>
    <row r="672" spans="5:5" ht="15.75" customHeight="1">
      <c r="E672" s="16"/>
    </row>
    <row r="673" spans="5:5" ht="15.75" customHeight="1">
      <c r="E673" s="16"/>
    </row>
    <row r="674" spans="5:5" ht="15.75" customHeight="1">
      <c r="E674" s="16"/>
    </row>
    <row r="675" spans="5:5" ht="15.75" customHeight="1">
      <c r="E675" s="16"/>
    </row>
    <row r="676" spans="5:5" ht="15.75" customHeight="1">
      <c r="E676" s="16"/>
    </row>
    <row r="677" spans="5:5" ht="15.75" customHeight="1">
      <c r="E677" s="16"/>
    </row>
    <row r="678" spans="5:5" ht="15.75" customHeight="1">
      <c r="E678" s="16"/>
    </row>
    <row r="679" spans="5:5" ht="15.75" customHeight="1">
      <c r="E679" s="16"/>
    </row>
    <row r="680" spans="5:5" ht="15.75" customHeight="1">
      <c r="E680" s="16"/>
    </row>
    <row r="681" spans="5:5" ht="15.75" customHeight="1">
      <c r="E681" s="16"/>
    </row>
    <row r="682" spans="5:5" ht="15.75" customHeight="1">
      <c r="E682" s="16"/>
    </row>
    <row r="683" spans="5:5" ht="15.75" customHeight="1">
      <c r="E683" s="16"/>
    </row>
    <row r="684" spans="5:5" ht="15.75" customHeight="1">
      <c r="E684" s="16"/>
    </row>
    <row r="685" spans="5:5" ht="15.75" customHeight="1">
      <c r="E685" s="16"/>
    </row>
    <row r="686" spans="5:5" ht="15.75" customHeight="1">
      <c r="E686" s="16"/>
    </row>
    <row r="687" spans="5:5" ht="15.75" customHeight="1">
      <c r="E687" s="16"/>
    </row>
    <row r="688" spans="5:5" ht="15.75" customHeight="1">
      <c r="E688" s="16"/>
    </row>
    <row r="689" spans="5:5" ht="15.75" customHeight="1">
      <c r="E689" s="16"/>
    </row>
    <row r="690" spans="5:5" ht="15.75" customHeight="1">
      <c r="E690" s="16"/>
    </row>
    <row r="691" spans="5:5" ht="15.75" customHeight="1">
      <c r="E691" s="16"/>
    </row>
    <row r="692" spans="5:5" ht="15.75" customHeight="1">
      <c r="E692" s="16"/>
    </row>
    <row r="693" spans="5:5" ht="15.75" customHeight="1">
      <c r="E693" s="16"/>
    </row>
    <row r="694" spans="5:5" ht="15.75" customHeight="1">
      <c r="E694" s="16"/>
    </row>
    <row r="695" spans="5:5" ht="15.75" customHeight="1">
      <c r="E695" s="16"/>
    </row>
    <row r="696" spans="5:5" ht="15.75" customHeight="1">
      <c r="E696" s="16"/>
    </row>
    <row r="697" spans="5:5" ht="15.75" customHeight="1">
      <c r="E697" s="16"/>
    </row>
    <row r="698" spans="5:5" ht="15.75" customHeight="1">
      <c r="E698" s="16"/>
    </row>
    <row r="699" spans="5:5" ht="15.75" customHeight="1">
      <c r="E699" s="16"/>
    </row>
    <row r="700" spans="5:5" ht="15.75" customHeight="1">
      <c r="E700" s="16"/>
    </row>
    <row r="701" spans="5:5" ht="15.75" customHeight="1">
      <c r="E701" s="16"/>
    </row>
    <row r="702" spans="5:5" ht="15.75" customHeight="1">
      <c r="E702" s="16"/>
    </row>
    <row r="703" spans="5:5" ht="15.75" customHeight="1">
      <c r="E703" s="16"/>
    </row>
    <row r="704" spans="5:5" ht="15.75" customHeight="1">
      <c r="E704" s="16"/>
    </row>
    <row r="705" spans="5:5" ht="15.75" customHeight="1">
      <c r="E705" s="16"/>
    </row>
    <row r="706" spans="5:5" ht="15.75" customHeight="1">
      <c r="E706" s="16"/>
    </row>
    <row r="707" spans="5:5" ht="15.75" customHeight="1">
      <c r="E707" s="16"/>
    </row>
    <row r="708" spans="5:5" ht="15.75" customHeight="1">
      <c r="E708" s="16"/>
    </row>
    <row r="709" spans="5:5" ht="15.75" customHeight="1">
      <c r="E709" s="16"/>
    </row>
    <row r="710" spans="5:5" ht="15.75" customHeight="1">
      <c r="E710" s="16"/>
    </row>
    <row r="711" spans="5:5" ht="15.75" customHeight="1">
      <c r="E711" s="16"/>
    </row>
    <row r="712" spans="5:5" ht="15.75" customHeight="1">
      <c r="E712" s="16"/>
    </row>
    <row r="713" spans="5:5" ht="15.75" customHeight="1">
      <c r="E713" s="16"/>
    </row>
    <row r="714" spans="5:5" ht="15.75" customHeight="1">
      <c r="E714" s="16"/>
    </row>
    <row r="715" spans="5:5" ht="15.75" customHeight="1">
      <c r="E715" s="16"/>
    </row>
    <row r="716" spans="5:5" ht="15.75" customHeight="1">
      <c r="E716" s="16"/>
    </row>
    <row r="717" spans="5:5" ht="15.75" customHeight="1">
      <c r="E717" s="16"/>
    </row>
    <row r="718" spans="5:5" ht="15.75" customHeight="1">
      <c r="E718" s="16"/>
    </row>
    <row r="719" spans="5:5" ht="15.75" customHeight="1">
      <c r="E719" s="16"/>
    </row>
    <row r="720" spans="5:5" ht="15.75" customHeight="1">
      <c r="E720" s="16"/>
    </row>
    <row r="721" spans="5:5" ht="15.75" customHeight="1">
      <c r="E721" s="16"/>
    </row>
    <row r="722" spans="5:5" ht="15.75" customHeight="1">
      <c r="E722" s="16"/>
    </row>
    <row r="723" spans="5:5" ht="15.75" customHeight="1">
      <c r="E723" s="16"/>
    </row>
    <row r="724" spans="5:5" ht="15.75" customHeight="1">
      <c r="E724" s="16"/>
    </row>
    <row r="725" spans="5:5" ht="15.75" customHeight="1">
      <c r="E725" s="16"/>
    </row>
    <row r="726" spans="5:5" ht="15.75" customHeight="1">
      <c r="E726" s="16"/>
    </row>
    <row r="727" spans="5:5" ht="15.75" customHeight="1">
      <c r="E727" s="16"/>
    </row>
    <row r="728" spans="5:5" ht="15.75" customHeight="1">
      <c r="E728" s="16"/>
    </row>
    <row r="729" spans="5:5" ht="15.75" customHeight="1">
      <c r="E729" s="16"/>
    </row>
    <row r="730" spans="5:5" ht="15.75" customHeight="1">
      <c r="E730" s="16"/>
    </row>
    <row r="731" spans="5:5" ht="15.75" customHeight="1">
      <c r="E731" s="16"/>
    </row>
    <row r="732" spans="5:5" ht="15.75" customHeight="1">
      <c r="E732" s="16"/>
    </row>
    <row r="733" spans="5:5" ht="15.75" customHeight="1">
      <c r="E733" s="16"/>
    </row>
    <row r="734" spans="5:5" ht="15.75" customHeight="1">
      <c r="E734" s="16"/>
    </row>
    <row r="735" spans="5:5" ht="15.75" customHeight="1">
      <c r="E735" s="16"/>
    </row>
    <row r="736" spans="5:5" ht="15.75" customHeight="1">
      <c r="E736" s="16"/>
    </row>
    <row r="737" spans="5:5" ht="15.75" customHeight="1">
      <c r="E737" s="16"/>
    </row>
    <row r="738" spans="5:5" ht="15.75" customHeight="1">
      <c r="E738" s="16"/>
    </row>
    <row r="739" spans="5:5" ht="15.75" customHeight="1">
      <c r="E739" s="16"/>
    </row>
    <row r="740" spans="5:5" ht="15.75" customHeight="1">
      <c r="E740" s="16"/>
    </row>
    <row r="741" spans="5:5" ht="15.75" customHeight="1">
      <c r="E741" s="16"/>
    </row>
    <row r="742" spans="5:5" ht="15.75" customHeight="1">
      <c r="E742" s="16"/>
    </row>
    <row r="743" spans="5:5" ht="15.75" customHeight="1">
      <c r="E743" s="16"/>
    </row>
    <row r="744" spans="5:5" ht="15.75" customHeight="1">
      <c r="E744" s="16"/>
    </row>
    <row r="745" spans="5:5" ht="15.75" customHeight="1">
      <c r="E745" s="16"/>
    </row>
    <row r="746" spans="5:5" ht="15.75" customHeight="1">
      <c r="E746" s="16"/>
    </row>
    <row r="747" spans="5:5" ht="15.75" customHeight="1">
      <c r="E747" s="16"/>
    </row>
    <row r="748" spans="5:5" ht="15.75" customHeight="1">
      <c r="E748" s="16"/>
    </row>
    <row r="749" spans="5:5" ht="15.75" customHeight="1">
      <c r="E749" s="16"/>
    </row>
    <row r="750" spans="5:5" ht="15.75" customHeight="1">
      <c r="E750" s="16"/>
    </row>
    <row r="751" spans="5:5" ht="15.75" customHeight="1">
      <c r="E751" s="16"/>
    </row>
    <row r="752" spans="5:5" ht="15.75" customHeight="1">
      <c r="E752" s="16"/>
    </row>
    <row r="753" spans="5:5" ht="15.75" customHeight="1">
      <c r="E753" s="16"/>
    </row>
    <row r="754" spans="5:5" ht="15.75" customHeight="1">
      <c r="E754" s="16"/>
    </row>
    <row r="755" spans="5:5" ht="15.75" customHeight="1">
      <c r="E755" s="16"/>
    </row>
    <row r="756" spans="5:5" ht="15.75" customHeight="1">
      <c r="E756" s="16"/>
    </row>
    <row r="757" spans="5:5" ht="15.75" customHeight="1">
      <c r="E757" s="16"/>
    </row>
    <row r="758" spans="5:5" ht="15.75" customHeight="1">
      <c r="E758" s="16"/>
    </row>
    <row r="759" spans="5:5" ht="15.75" customHeight="1">
      <c r="E759" s="16"/>
    </row>
    <row r="760" spans="5:5" ht="15.75" customHeight="1">
      <c r="E760" s="16"/>
    </row>
    <row r="761" spans="5:5" ht="15.75" customHeight="1">
      <c r="E761" s="16"/>
    </row>
    <row r="762" spans="5:5" ht="15.75" customHeight="1">
      <c r="E762" s="16"/>
    </row>
    <row r="763" spans="5:5" ht="15.75" customHeight="1">
      <c r="E763" s="16"/>
    </row>
    <row r="764" spans="5:5" ht="15.75" customHeight="1">
      <c r="E764" s="16"/>
    </row>
    <row r="765" spans="5:5" ht="15.75" customHeight="1">
      <c r="E765" s="16"/>
    </row>
    <row r="766" spans="5:5" ht="15.75" customHeight="1">
      <c r="E766" s="16"/>
    </row>
    <row r="767" spans="5:5" ht="15.75" customHeight="1">
      <c r="E767" s="16"/>
    </row>
    <row r="768" spans="5:5" ht="15.75" customHeight="1">
      <c r="E768" s="16"/>
    </row>
    <row r="769" spans="5:5" ht="15.75" customHeight="1">
      <c r="E769" s="16"/>
    </row>
    <row r="770" spans="5:5" ht="15.75" customHeight="1">
      <c r="E770" s="16"/>
    </row>
    <row r="771" spans="5:5" ht="15.75" customHeight="1">
      <c r="E771" s="16"/>
    </row>
    <row r="772" spans="5:5" ht="15.75" customHeight="1">
      <c r="E772" s="16"/>
    </row>
    <row r="773" spans="5:5" ht="15.75" customHeight="1">
      <c r="E773" s="16"/>
    </row>
    <row r="774" spans="5:5" ht="15.75" customHeight="1">
      <c r="E774" s="16"/>
    </row>
    <row r="775" spans="5:5" ht="15.75" customHeight="1">
      <c r="E775" s="16"/>
    </row>
    <row r="776" spans="5:5" ht="15.75" customHeight="1">
      <c r="E776" s="16"/>
    </row>
    <row r="777" spans="5:5" ht="15.75" customHeight="1">
      <c r="E777" s="16"/>
    </row>
    <row r="778" spans="5:5" ht="15.75" customHeight="1">
      <c r="E778" s="16"/>
    </row>
    <row r="779" spans="5:5" ht="15.75" customHeight="1">
      <c r="E779" s="16"/>
    </row>
    <row r="780" spans="5:5" ht="15.75" customHeight="1">
      <c r="E780" s="16"/>
    </row>
    <row r="781" spans="5:5" ht="15.75" customHeight="1">
      <c r="E781" s="16"/>
    </row>
    <row r="782" spans="5:5" ht="15.75" customHeight="1">
      <c r="E782" s="16"/>
    </row>
    <row r="783" spans="5:5" ht="15.75" customHeight="1">
      <c r="E783" s="16"/>
    </row>
    <row r="784" spans="5:5" ht="15.75" customHeight="1">
      <c r="E784" s="16"/>
    </row>
    <row r="785" spans="5:5" ht="15.75" customHeight="1">
      <c r="E785" s="16"/>
    </row>
    <row r="786" spans="5:5" ht="15.75" customHeight="1">
      <c r="E786" s="16"/>
    </row>
    <row r="787" spans="5:5" ht="15.75" customHeight="1">
      <c r="E787" s="16"/>
    </row>
    <row r="788" spans="5:5" ht="15.75" customHeight="1">
      <c r="E788" s="16"/>
    </row>
    <row r="789" spans="5:5" ht="15.75" customHeight="1">
      <c r="E789" s="16"/>
    </row>
    <row r="790" spans="5:5" ht="15.75" customHeight="1">
      <c r="E790" s="16"/>
    </row>
    <row r="791" spans="5:5" ht="15.75" customHeight="1">
      <c r="E791" s="16"/>
    </row>
    <row r="792" spans="5:5" ht="15.75" customHeight="1">
      <c r="E792" s="16"/>
    </row>
    <row r="793" spans="5:5" ht="15.75" customHeight="1">
      <c r="E793" s="16"/>
    </row>
    <row r="794" spans="5:5" ht="15.75" customHeight="1">
      <c r="E794" s="16"/>
    </row>
    <row r="795" spans="5:5" ht="15.75" customHeight="1">
      <c r="E795" s="16"/>
    </row>
    <row r="796" spans="5:5" ht="15.75" customHeight="1">
      <c r="E796" s="16"/>
    </row>
    <row r="797" spans="5:5" ht="15.75" customHeight="1">
      <c r="E797" s="16"/>
    </row>
    <row r="798" spans="5:5" ht="15.75" customHeight="1">
      <c r="E798" s="16"/>
    </row>
    <row r="799" spans="5:5" ht="15.75" customHeight="1">
      <c r="E799" s="16"/>
    </row>
    <row r="800" spans="5:5" ht="15.75" customHeight="1">
      <c r="E800" s="16"/>
    </row>
    <row r="801" spans="5:5" ht="15.75" customHeight="1">
      <c r="E801" s="16"/>
    </row>
    <row r="802" spans="5:5" ht="15.75" customHeight="1">
      <c r="E802" s="16"/>
    </row>
    <row r="803" spans="5:5" ht="15.75" customHeight="1">
      <c r="E803" s="16"/>
    </row>
    <row r="804" spans="5:5" ht="15.75" customHeight="1">
      <c r="E804" s="16"/>
    </row>
    <row r="805" spans="5:5" ht="15.75" customHeight="1">
      <c r="E805" s="16"/>
    </row>
    <row r="806" spans="5:5" ht="15.75" customHeight="1">
      <c r="E806" s="16"/>
    </row>
    <row r="807" spans="5:5" ht="15.75" customHeight="1">
      <c r="E807" s="16"/>
    </row>
    <row r="808" spans="5:5" ht="15.75" customHeight="1">
      <c r="E808" s="16"/>
    </row>
    <row r="809" spans="5:5" ht="15.75" customHeight="1">
      <c r="E809" s="16"/>
    </row>
    <row r="810" spans="5:5" ht="15.75" customHeight="1">
      <c r="E810" s="16"/>
    </row>
    <row r="811" spans="5:5" ht="15.75" customHeight="1">
      <c r="E811" s="16"/>
    </row>
    <row r="812" spans="5:5" ht="15.75" customHeight="1">
      <c r="E812" s="16"/>
    </row>
    <row r="813" spans="5:5" ht="15.75" customHeight="1">
      <c r="E813" s="16"/>
    </row>
    <row r="814" spans="5:5" ht="15.75" customHeight="1">
      <c r="E814" s="16"/>
    </row>
    <row r="815" spans="5:5" ht="15.75" customHeight="1">
      <c r="E815" s="16"/>
    </row>
    <row r="816" spans="5:5" ht="15.75" customHeight="1">
      <c r="E816" s="16"/>
    </row>
    <row r="817" spans="5:5" ht="15.75" customHeight="1">
      <c r="E817" s="16"/>
    </row>
    <row r="818" spans="5:5" ht="15.75" customHeight="1">
      <c r="E818" s="16"/>
    </row>
    <row r="819" spans="5:5" ht="15.75" customHeight="1">
      <c r="E819" s="16"/>
    </row>
    <row r="820" spans="5:5" ht="15.75" customHeight="1">
      <c r="E820" s="16"/>
    </row>
    <row r="821" spans="5:5" ht="15.75" customHeight="1">
      <c r="E821" s="16"/>
    </row>
    <row r="822" spans="5:5" ht="15.75" customHeight="1">
      <c r="E822" s="16"/>
    </row>
    <row r="823" spans="5:5" ht="15.75" customHeight="1">
      <c r="E823" s="16"/>
    </row>
    <row r="824" spans="5:5" ht="15.75" customHeight="1">
      <c r="E824" s="16"/>
    </row>
    <row r="825" spans="5:5" ht="15.75" customHeight="1">
      <c r="E825" s="16"/>
    </row>
    <row r="826" spans="5:5" ht="15.75" customHeight="1">
      <c r="E826" s="16"/>
    </row>
    <row r="827" spans="5:5" ht="15.75" customHeight="1">
      <c r="E827" s="16"/>
    </row>
    <row r="828" spans="5:5" ht="15.75" customHeight="1">
      <c r="E828" s="16"/>
    </row>
    <row r="829" spans="5:5" ht="15.75" customHeight="1">
      <c r="E829" s="16"/>
    </row>
    <row r="830" spans="5:5" ht="15.75" customHeight="1">
      <c r="E830" s="16"/>
    </row>
    <row r="831" spans="5:5" ht="15.75" customHeight="1">
      <c r="E831" s="16"/>
    </row>
    <row r="832" spans="5:5" ht="15.75" customHeight="1">
      <c r="E832" s="16"/>
    </row>
    <row r="833" spans="5:5" ht="15.75" customHeight="1">
      <c r="E833" s="16"/>
    </row>
    <row r="834" spans="5:5" ht="15.75" customHeight="1">
      <c r="E834" s="16"/>
    </row>
    <row r="835" spans="5:5" ht="15.75" customHeight="1">
      <c r="E835" s="16"/>
    </row>
    <row r="836" spans="5:5" ht="15.75" customHeight="1">
      <c r="E836" s="16"/>
    </row>
    <row r="837" spans="5:5" ht="15.75" customHeight="1">
      <c r="E837" s="16"/>
    </row>
    <row r="838" spans="5:5" ht="15.75" customHeight="1">
      <c r="E838" s="16"/>
    </row>
    <row r="839" spans="5:5" ht="15.75" customHeight="1">
      <c r="E839" s="16"/>
    </row>
    <row r="840" spans="5:5" ht="15.75" customHeight="1">
      <c r="E840" s="16"/>
    </row>
    <row r="841" spans="5:5" ht="15.75" customHeight="1">
      <c r="E841" s="16"/>
    </row>
    <row r="842" spans="5:5" ht="15.75" customHeight="1">
      <c r="E842" s="16"/>
    </row>
    <row r="843" spans="5:5" ht="15.75" customHeight="1">
      <c r="E843" s="16"/>
    </row>
    <row r="844" spans="5:5" ht="15.75" customHeight="1">
      <c r="E844" s="16"/>
    </row>
    <row r="845" spans="5:5" ht="15.75" customHeight="1">
      <c r="E845" s="16"/>
    </row>
    <row r="846" spans="5:5" ht="15.75" customHeight="1">
      <c r="E846" s="16"/>
    </row>
    <row r="847" spans="5:5" ht="15.75" customHeight="1">
      <c r="E847" s="16"/>
    </row>
    <row r="848" spans="5:5" ht="15.75" customHeight="1">
      <c r="E848" s="16"/>
    </row>
    <row r="849" spans="5:5" ht="15.75" customHeight="1">
      <c r="E849" s="16"/>
    </row>
    <row r="850" spans="5:5" ht="15.75" customHeight="1">
      <c r="E850" s="16"/>
    </row>
    <row r="851" spans="5:5" ht="15.75" customHeight="1">
      <c r="E851" s="16"/>
    </row>
    <row r="852" spans="5:5" ht="15.75" customHeight="1">
      <c r="E852" s="16"/>
    </row>
    <row r="853" spans="5:5" ht="15.75" customHeight="1">
      <c r="E853" s="16"/>
    </row>
    <row r="854" spans="5:5" ht="15.75" customHeight="1">
      <c r="E854" s="16"/>
    </row>
    <row r="855" spans="5:5" ht="15.75" customHeight="1">
      <c r="E855" s="16"/>
    </row>
    <row r="856" spans="5:5" ht="15.75" customHeight="1">
      <c r="E856" s="16"/>
    </row>
    <row r="857" spans="5:5" ht="15.75" customHeight="1">
      <c r="E857" s="16"/>
    </row>
    <row r="858" spans="5:5" ht="15.75" customHeight="1">
      <c r="E858" s="16"/>
    </row>
    <row r="859" spans="5:5" ht="15.75" customHeight="1">
      <c r="E859" s="16"/>
    </row>
    <row r="860" spans="5:5" ht="15.75" customHeight="1">
      <c r="E860" s="16"/>
    </row>
    <row r="861" spans="5:5" ht="15.75" customHeight="1">
      <c r="E861" s="16"/>
    </row>
    <row r="862" spans="5:5" ht="15.75" customHeight="1">
      <c r="E862" s="16"/>
    </row>
    <row r="863" spans="5:5" ht="15.75" customHeight="1">
      <c r="E863" s="16"/>
    </row>
    <row r="864" spans="5:5" ht="15.75" customHeight="1">
      <c r="E864" s="16"/>
    </row>
    <row r="865" spans="5:5" ht="15.75" customHeight="1">
      <c r="E865" s="16"/>
    </row>
    <row r="866" spans="5:5" ht="15.75" customHeight="1">
      <c r="E866" s="16"/>
    </row>
    <row r="867" spans="5:5" ht="15.75" customHeight="1">
      <c r="E867" s="16"/>
    </row>
    <row r="868" spans="5:5" ht="15.75" customHeight="1">
      <c r="E868" s="16"/>
    </row>
    <row r="869" spans="5:5" ht="15.75" customHeight="1">
      <c r="E869" s="16"/>
    </row>
    <row r="870" spans="5:5" ht="15.75" customHeight="1">
      <c r="E870" s="16"/>
    </row>
    <row r="871" spans="5:5" ht="15.75" customHeight="1">
      <c r="E871" s="16"/>
    </row>
    <row r="872" spans="5:5" ht="15.75" customHeight="1">
      <c r="E872" s="16"/>
    </row>
    <row r="873" spans="5:5" ht="15.75" customHeight="1">
      <c r="E873" s="16"/>
    </row>
    <row r="874" spans="5:5" ht="15.75" customHeight="1">
      <c r="E874" s="16"/>
    </row>
    <row r="875" spans="5:5" ht="15.75" customHeight="1">
      <c r="E875" s="16"/>
    </row>
    <row r="876" spans="5:5" ht="15.75" customHeight="1">
      <c r="E876" s="16"/>
    </row>
    <row r="877" spans="5:5" ht="15.75" customHeight="1">
      <c r="E877" s="16"/>
    </row>
    <row r="878" spans="5:5" ht="15.75" customHeight="1">
      <c r="E878" s="16"/>
    </row>
    <row r="879" spans="5:5" ht="15.75" customHeight="1">
      <c r="E879" s="16"/>
    </row>
    <row r="880" spans="5:5" ht="15.75" customHeight="1">
      <c r="E880" s="16"/>
    </row>
    <row r="881" spans="5:5" ht="15.75" customHeight="1">
      <c r="E881" s="16"/>
    </row>
    <row r="882" spans="5:5" ht="15.75" customHeight="1">
      <c r="E882" s="16"/>
    </row>
    <row r="883" spans="5:5" ht="15.75" customHeight="1">
      <c r="E883" s="16"/>
    </row>
    <row r="884" spans="5:5" ht="15.75" customHeight="1">
      <c r="E884" s="16"/>
    </row>
    <row r="885" spans="5:5" ht="15.75" customHeight="1">
      <c r="E885" s="16"/>
    </row>
    <row r="886" spans="5:5" ht="15.75" customHeight="1">
      <c r="E886" s="16"/>
    </row>
    <row r="887" spans="5:5" ht="15.75" customHeight="1">
      <c r="E887" s="16"/>
    </row>
    <row r="888" spans="5:5" ht="15.75" customHeight="1">
      <c r="E888" s="16"/>
    </row>
    <row r="889" spans="5:5" ht="15.75" customHeight="1">
      <c r="E889" s="16"/>
    </row>
    <row r="890" spans="5:5" ht="15.75" customHeight="1">
      <c r="E890" s="16"/>
    </row>
    <row r="891" spans="5:5" ht="15.75" customHeight="1">
      <c r="E891" s="16"/>
    </row>
    <row r="892" spans="5:5" ht="15.75" customHeight="1">
      <c r="E892" s="16"/>
    </row>
    <row r="893" spans="5:5" ht="15.75" customHeight="1">
      <c r="E893" s="16"/>
    </row>
    <row r="894" spans="5:5" ht="15.75" customHeight="1">
      <c r="E894" s="16"/>
    </row>
    <row r="895" spans="5:5" ht="15.75" customHeight="1">
      <c r="E895" s="16"/>
    </row>
    <row r="896" spans="5:5" ht="15.75" customHeight="1">
      <c r="E896" s="16"/>
    </row>
    <row r="897" spans="5:5" ht="15.75" customHeight="1">
      <c r="E897" s="16"/>
    </row>
    <row r="898" spans="5:5" ht="15.75" customHeight="1">
      <c r="E898" s="16"/>
    </row>
    <row r="899" spans="5:5" ht="15.75" customHeight="1">
      <c r="E899" s="16"/>
    </row>
    <row r="900" spans="5:5" ht="15.75" customHeight="1">
      <c r="E900" s="16"/>
    </row>
    <row r="901" spans="5:5" ht="15.75" customHeight="1">
      <c r="E901" s="16"/>
    </row>
    <row r="902" spans="5:5" ht="15.75" customHeight="1">
      <c r="E902" s="16"/>
    </row>
    <row r="903" spans="5:5" ht="15.75" customHeight="1">
      <c r="E903" s="16"/>
    </row>
    <row r="904" spans="5:5" ht="15.75" customHeight="1">
      <c r="E904" s="16"/>
    </row>
    <row r="905" spans="5:5" ht="15.75" customHeight="1">
      <c r="E905" s="16"/>
    </row>
    <row r="906" spans="5:5" ht="15.75" customHeight="1">
      <c r="E906" s="16"/>
    </row>
    <row r="907" spans="5:5" ht="15.75" customHeight="1">
      <c r="E907" s="16"/>
    </row>
    <row r="908" spans="5:5" ht="15.75" customHeight="1">
      <c r="E908" s="16"/>
    </row>
    <row r="909" spans="5:5" ht="15.75" customHeight="1">
      <c r="E909" s="16"/>
    </row>
    <row r="910" spans="5:5" ht="15.75" customHeight="1">
      <c r="E910" s="16"/>
    </row>
    <row r="911" spans="5:5" ht="15.75" customHeight="1">
      <c r="E911" s="16"/>
    </row>
    <row r="912" spans="5:5" ht="15.75" customHeight="1">
      <c r="E912" s="16"/>
    </row>
    <row r="913" spans="5:5" ht="15.75" customHeight="1">
      <c r="E913" s="16"/>
    </row>
    <row r="914" spans="5:5" ht="15.75" customHeight="1">
      <c r="E914" s="16"/>
    </row>
    <row r="915" spans="5:5" ht="15.75" customHeight="1">
      <c r="E915" s="16"/>
    </row>
    <row r="916" spans="5:5" ht="15.75" customHeight="1">
      <c r="E916" s="16"/>
    </row>
    <row r="917" spans="5:5" ht="15.75" customHeight="1">
      <c r="E917" s="16"/>
    </row>
    <row r="918" spans="5:5" ht="15.75" customHeight="1">
      <c r="E918" s="16"/>
    </row>
    <row r="919" spans="5:5" ht="15.75" customHeight="1">
      <c r="E919" s="16"/>
    </row>
    <row r="920" spans="5:5" ht="15.75" customHeight="1">
      <c r="E920" s="16"/>
    </row>
    <row r="921" spans="5:5" ht="15.75" customHeight="1">
      <c r="E921" s="16"/>
    </row>
    <row r="922" spans="5:5" ht="15.75" customHeight="1">
      <c r="E922" s="16"/>
    </row>
    <row r="923" spans="5:5" ht="15.75" customHeight="1">
      <c r="E923" s="16"/>
    </row>
    <row r="924" spans="5:5" ht="15.75" customHeight="1">
      <c r="E924" s="16"/>
    </row>
    <row r="925" spans="5:5" ht="15.75" customHeight="1">
      <c r="E925" s="16"/>
    </row>
    <row r="926" spans="5:5" ht="15.75" customHeight="1">
      <c r="E926" s="16"/>
    </row>
    <row r="927" spans="5:5" ht="15.75" customHeight="1">
      <c r="E927" s="16"/>
    </row>
    <row r="928" spans="5:5" ht="15.75" customHeight="1">
      <c r="E928" s="16"/>
    </row>
    <row r="929" spans="5:5" ht="15.75" customHeight="1">
      <c r="E929" s="16"/>
    </row>
    <row r="930" spans="5:5" ht="15.75" customHeight="1">
      <c r="E930" s="16"/>
    </row>
    <row r="931" spans="5:5" ht="15.75" customHeight="1">
      <c r="E931" s="16"/>
    </row>
    <row r="932" spans="5:5" ht="15.75" customHeight="1">
      <c r="E932" s="16"/>
    </row>
    <row r="933" spans="5:5" ht="15.75" customHeight="1">
      <c r="E933" s="16"/>
    </row>
    <row r="934" spans="5:5" ht="15.75" customHeight="1">
      <c r="E934" s="16"/>
    </row>
    <row r="935" spans="5:5" ht="15.75" customHeight="1">
      <c r="E935" s="16"/>
    </row>
    <row r="936" spans="5:5" ht="15.75" customHeight="1">
      <c r="E936" s="16"/>
    </row>
    <row r="937" spans="5:5" ht="15.75" customHeight="1">
      <c r="E937" s="16"/>
    </row>
    <row r="938" spans="5:5" ht="15.75" customHeight="1">
      <c r="E938" s="16"/>
    </row>
    <row r="939" spans="5:5" ht="15.75" customHeight="1">
      <c r="E939" s="16"/>
    </row>
    <row r="940" spans="5:5" ht="15.75" customHeight="1">
      <c r="E940" s="16"/>
    </row>
    <row r="941" spans="5:5" ht="15.75" customHeight="1">
      <c r="E941" s="16"/>
    </row>
    <row r="942" spans="5:5" ht="15.75" customHeight="1">
      <c r="E942" s="16"/>
    </row>
    <row r="943" spans="5:5" ht="15.75" customHeight="1">
      <c r="E943" s="16"/>
    </row>
    <row r="944" spans="5:5" ht="15.75" customHeight="1">
      <c r="E944" s="16"/>
    </row>
    <row r="945" spans="5:5" ht="15.75" customHeight="1">
      <c r="E945" s="16"/>
    </row>
    <row r="946" spans="5:5" ht="15.75" customHeight="1">
      <c r="E946" s="16"/>
    </row>
    <row r="947" spans="5:5" ht="15.75" customHeight="1">
      <c r="E947" s="16"/>
    </row>
    <row r="948" spans="5:5" ht="15.75" customHeight="1">
      <c r="E948" s="16"/>
    </row>
    <row r="949" spans="5:5" ht="15.75" customHeight="1">
      <c r="E949" s="16"/>
    </row>
    <row r="950" spans="5:5" ht="15.75" customHeight="1">
      <c r="E950" s="16"/>
    </row>
    <row r="951" spans="5:5" ht="15.75" customHeight="1">
      <c r="E951" s="16"/>
    </row>
    <row r="952" spans="5:5" ht="15.75" customHeight="1">
      <c r="E952" s="16"/>
    </row>
    <row r="953" spans="5:5" ht="15.75" customHeight="1">
      <c r="E953" s="16"/>
    </row>
    <row r="954" spans="5:5" ht="15.75" customHeight="1">
      <c r="E954" s="16"/>
    </row>
    <row r="955" spans="5:5" ht="15.75" customHeight="1">
      <c r="E955" s="16"/>
    </row>
    <row r="956" spans="5:5" ht="15.75" customHeight="1">
      <c r="E956" s="16"/>
    </row>
    <row r="957" spans="5:5" ht="15.75" customHeight="1">
      <c r="E957" s="16"/>
    </row>
    <row r="958" spans="5:5" ht="15.75" customHeight="1">
      <c r="E958" s="16"/>
    </row>
    <row r="959" spans="5:5" ht="15.75" customHeight="1">
      <c r="E959" s="16"/>
    </row>
    <row r="960" spans="5:5" ht="15.75" customHeight="1">
      <c r="E960" s="16"/>
    </row>
    <row r="961" spans="5:5" ht="15.75" customHeight="1">
      <c r="E961" s="16"/>
    </row>
    <row r="962" spans="5:5" ht="15.75" customHeight="1">
      <c r="E962" s="16"/>
    </row>
    <row r="963" spans="5:5" ht="15.75" customHeight="1">
      <c r="E963" s="16"/>
    </row>
    <row r="964" spans="5:5" ht="15.75" customHeight="1">
      <c r="E964" s="16"/>
    </row>
    <row r="965" spans="5:5" ht="15.75" customHeight="1">
      <c r="E965" s="16"/>
    </row>
    <row r="966" spans="5:5" ht="15.75" customHeight="1">
      <c r="E966" s="16"/>
    </row>
    <row r="967" spans="5:5" ht="15.75" customHeight="1">
      <c r="E967" s="16"/>
    </row>
    <row r="968" spans="5:5" ht="15.75" customHeight="1">
      <c r="E968" s="16"/>
    </row>
    <row r="969" spans="5:5" ht="15.75" customHeight="1">
      <c r="E969" s="16"/>
    </row>
    <row r="970" spans="5:5" ht="15.75" customHeight="1">
      <c r="E970" s="16"/>
    </row>
    <row r="971" spans="5:5" ht="15.75" customHeight="1">
      <c r="E971" s="16"/>
    </row>
    <row r="972" spans="5:5" ht="15.75" customHeight="1">
      <c r="E972" s="16"/>
    </row>
    <row r="973" spans="5:5" ht="15.75" customHeight="1">
      <c r="E973" s="16"/>
    </row>
    <row r="974" spans="5:5" ht="15.75" customHeight="1">
      <c r="E974" s="16"/>
    </row>
    <row r="975" spans="5:5" ht="15.75" customHeight="1">
      <c r="E975" s="16"/>
    </row>
    <row r="976" spans="5:5" ht="15.75" customHeight="1">
      <c r="E976" s="16"/>
    </row>
    <row r="977" spans="5:5" ht="15.75" customHeight="1">
      <c r="E977" s="16"/>
    </row>
    <row r="978" spans="5:5" ht="15.75" customHeight="1">
      <c r="E978" s="16"/>
    </row>
    <row r="979" spans="5:5" ht="15.75" customHeight="1">
      <c r="E979" s="16"/>
    </row>
    <row r="980" spans="5:5" ht="15.75" customHeight="1">
      <c r="E980" s="16"/>
    </row>
    <row r="981" spans="5:5" ht="15.75" customHeight="1">
      <c r="E981" s="16"/>
    </row>
    <row r="982" spans="5:5" ht="15.75" customHeight="1">
      <c r="E982" s="16"/>
    </row>
    <row r="983" spans="5:5" ht="15.75" customHeight="1">
      <c r="E983" s="16"/>
    </row>
    <row r="984" spans="5:5" ht="15.75" customHeight="1">
      <c r="E984" s="16"/>
    </row>
    <row r="985" spans="5:5" ht="15.75" customHeight="1">
      <c r="E985" s="16"/>
    </row>
    <row r="986" spans="5:5" ht="15.75" customHeight="1">
      <c r="E986" s="16"/>
    </row>
    <row r="987" spans="5:5" ht="15.75" customHeight="1">
      <c r="E987" s="16"/>
    </row>
    <row r="988" spans="5:5" ht="15.75" customHeight="1">
      <c r="E988" s="16"/>
    </row>
    <row r="989" spans="5:5" ht="15.75" customHeight="1">
      <c r="E989" s="16"/>
    </row>
    <row r="990" spans="5:5" ht="15.75" customHeight="1">
      <c r="E990" s="16"/>
    </row>
    <row r="991" spans="5:5" ht="15.75" customHeight="1">
      <c r="E991" s="16"/>
    </row>
    <row r="992" spans="5:5" ht="15.75" customHeight="1">
      <c r="E992" s="16"/>
    </row>
    <row r="993" spans="5:5" ht="15.75" customHeight="1">
      <c r="E993" s="16"/>
    </row>
    <row r="994" spans="5:5" ht="15.75" customHeight="1">
      <c r="E994" s="16"/>
    </row>
    <row r="995" spans="5:5" ht="15.75" customHeight="1">
      <c r="E995" s="16"/>
    </row>
    <row r="996" spans="5:5" ht="15.75" customHeight="1">
      <c r="E996" s="16"/>
    </row>
    <row r="997" spans="5:5" ht="15.75" customHeight="1">
      <c r="E997" s="16"/>
    </row>
    <row r="998" spans="5:5" ht="15.75" customHeight="1">
      <c r="E998" s="16"/>
    </row>
    <row r="999" spans="5:5" ht="15.75" customHeight="1">
      <c r="E999" s="16"/>
    </row>
    <row r="1000" spans="5:5" ht="15.75" customHeight="1">
      <c r="E1000" s="16"/>
    </row>
    <row r="1001" spans="5:5" ht="15.75" customHeight="1">
      <c r="E1001" s="16"/>
    </row>
    <row r="1002" spans="5:5" ht="15.75" customHeight="1">
      <c r="E1002" s="16"/>
    </row>
    <row r="1003" spans="5:5" ht="15.75" customHeight="1">
      <c r="E1003" s="16"/>
    </row>
    <row r="1004" spans="5:5" ht="15.75" customHeight="1">
      <c r="E1004" s="16"/>
    </row>
    <row r="1005" spans="5:5" ht="15.75" customHeight="1">
      <c r="E1005" s="16"/>
    </row>
    <row r="1006" spans="5:5" ht="15.75" customHeight="1">
      <c r="E1006" s="16"/>
    </row>
    <row r="1007" spans="5:5" ht="15.75" customHeight="1">
      <c r="E1007" s="16"/>
    </row>
    <row r="1008" spans="5:5" ht="15.75" customHeight="1">
      <c r="E1008" s="16"/>
    </row>
    <row r="1009" spans="5:5" ht="15.75" customHeight="1">
      <c r="E1009" s="16"/>
    </row>
    <row r="1010" spans="5:5" ht="15.75" customHeight="1">
      <c r="E1010" s="16"/>
    </row>
    <row r="1011" spans="5:5" ht="15.75" customHeight="1">
      <c r="E1011" s="16"/>
    </row>
    <row r="1012" spans="5:5" ht="15.75" customHeight="1">
      <c r="E1012" s="16"/>
    </row>
    <row r="1013" spans="5:5" ht="15.75" customHeight="1">
      <c r="E1013" s="16"/>
    </row>
    <row r="1014" spans="5:5" ht="15.75" customHeight="1">
      <c r="E1014" s="16"/>
    </row>
    <row r="1015" spans="5:5" ht="15.75" customHeight="1">
      <c r="E1015" s="16"/>
    </row>
    <row r="1016" spans="5:5" ht="15.75" customHeight="1">
      <c r="E1016" s="16"/>
    </row>
    <row r="1017" spans="5:5" ht="15.75" customHeight="1">
      <c r="E1017" s="16"/>
    </row>
    <row r="1018" spans="5:5" ht="15.75" customHeight="1">
      <c r="E1018" s="16"/>
    </row>
    <row r="1019" spans="5:5" ht="15.75" customHeight="1">
      <c r="E1019" s="16"/>
    </row>
    <row r="1020" spans="5:5" ht="15.75" customHeight="1">
      <c r="E1020" s="16"/>
    </row>
    <row r="1021" spans="5:5" ht="15.75" customHeight="1">
      <c r="E1021" s="16"/>
    </row>
    <row r="1022" spans="5:5" ht="15.75" customHeight="1">
      <c r="E1022" s="16"/>
    </row>
    <row r="1023" spans="5:5" ht="15.75" customHeight="1">
      <c r="E1023" s="16"/>
    </row>
    <row r="1024" spans="5:5" ht="15.75" customHeight="1">
      <c r="E1024" s="16"/>
    </row>
    <row r="1025" spans="5:5" ht="15.75" customHeight="1">
      <c r="E1025" s="16"/>
    </row>
    <row r="1026" spans="5:5" ht="15.75" customHeight="1">
      <c r="E1026" s="16"/>
    </row>
    <row r="1027" spans="5:5" ht="15.75" customHeight="1">
      <c r="E1027" s="16"/>
    </row>
    <row r="1028" spans="5:5" ht="15.75" customHeight="1">
      <c r="E1028" s="16"/>
    </row>
    <row r="1029" spans="5:5" ht="15.75" customHeight="1">
      <c r="E1029" s="16"/>
    </row>
    <row r="1030" spans="5:5" ht="15.75" customHeight="1">
      <c r="E1030" s="16"/>
    </row>
    <row r="1031" spans="5:5" ht="15.75" customHeight="1">
      <c r="E1031" s="16"/>
    </row>
    <row r="1032" spans="5:5" ht="15.75" customHeight="1">
      <c r="E1032" s="16"/>
    </row>
    <row r="1033" spans="5:5" ht="15.75" customHeight="1">
      <c r="E1033" s="16"/>
    </row>
    <row r="1034" spans="5:5" ht="15.75" customHeight="1">
      <c r="E1034" s="16"/>
    </row>
    <row r="1035" spans="5:5" ht="15.75" customHeight="1">
      <c r="E1035" s="16"/>
    </row>
    <row r="1036" spans="5:5" ht="15" customHeight="1">
      <c r="E1036" s="16"/>
    </row>
    <row r="1037" spans="5:5" ht="15" customHeight="1">
      <c r="E1037" s="16"/>
    </row>
  </sheetData>
  <mergeCells count="65">
    <mergeCell ref="A58:B60"/>
    <mergeCell ref="C58:G58"/>
    <mergeCell ref="H58:I58"/>
    <mergeCell ref="C59:G59"/>
    <mergeCell ref="H59:I59"/>
    <mergeCell ref="C60:G60"/>
    <mergeCell ref="H60:I60"/>
    <mergeCell ref="C55:D55"/>
    <mergeCell ref="H55:I55"/>
    <mergeCell ref="C56:D56"/>
    <mergeCell ref="H56:I56"/>
    <mergeCell ref="C57:G57"/>
    <mergeCell ref="H57:I57"/>
    <mergeCell ref="C51:D51"/>
    <mergeCell ref="H51:I51"/>
    <mergeCell ref="C52:D52"/>
    <mergeCell ref="H52:I52"/>
    <mergeCell ref="C54:D54"/>
    <mergeCell ref="H54:I54"/>
    <mergeCell ref="K42:K43"/>
    <mergeCell ref="C43:D43"/>
    <mergeCell ref="H43:I43"/>
    <mergeCell ref="C53:D53"/>
    <mergeCell ref="H53:I53"/>
    <mergeCell ref="A45:J45"/>
    <mergeCell ref="C46:D46"/>
    <mergeCell ref="H46:I46"/>
    <mergeCell ref="B47:B56"/>
    <mergeCell ref="C47:D47"/>
    <mergeCell ref="H47:I47"/>
    <mergeCell ref="C48:D48"/>
    <mergeCell ref="H48:I48"/>
    <mergeCell ref="C49:D49"/>
    <mergeCell ref="H49:I49"/>
    <mergeCell ref="H50:I50"/>
    <mergeCell ref="I21:I22"/>
    <mergeCell ref="I23:I26"/>
    <mergeCell ref="I27:I31"/>
    <mergeCell ref="C44:G44"/>
    <mergeCell ref="H44:I44"/>
    <mergeCell ref="C36:H36"/>
    <mergeCell ref="C37:H37"/>
    <mergeCell ref="C38:G38"/>
    <mergeCell ref="H38:I38"/>
    <mergeCell ref="A40:J40"/>
    <mergeCell ref="C41:D41"/>
    <mergeCell ref="H41:I41"/>
    <mergeCell ref="C42:D42"/>
    <mergeCell ref="H42:I42"/>
    <mergeCell ref="K27:K31"/>
    <mergeCell ref="J28:J29"/>
    <mergeCell ref="I32:I33"/>
    <mergeCell ref="I34:I35"/>
    <mergeCell ref="A1:J1"/>
    <mergeCell ref="A2:J2"/>
    <mergeCell ref="A3:J3"/>
    <mergeCell ref="A4:J4"/>
    <mergeCell ref="B6:B20"/>
    <mergeCell ref="I6:I7"/>
    <mergeCell ref="I8:I11"/>
    <mergeCell ref="I12:I16"/>
    <mergeCell ref="J13:J14"/>
    <mergeCell ref="I17:I18"/>
    <mergeCell ref="I19:I20"/>
    <mergeCell ref="B21:B35"/>
  </mergeCells>
  <phoneticPr fontId="6" type="noConversion"/>
  <printOptions horizontalCentered="1" gridLines="1"/>
  <pageMargins left="0.15748031496062992" right="0.15748031496062992" top="7.874015748031496E-2" bottom="7.874015748031496E-2" header="0" footer="0"/>
  <pageSetup paperSize="9" scale="51" pageOrder="overThenDown" orientation="portrait" verticalDpi="597" r:id="rId1"/>
  <headerFooter scaleWithDoc="0" alignWithMargins="0">
    <oddFooter>&amp;L&amp;"標楷體,粗體"&amp;10投標廠商及負責人章：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C1003"/>
  <sheetViews>
    <sheetView workbookViewId="0">
      <selection activeCell="E10" sqref="E10"/>
    </sheetView>
  </sheetViews>
  <sheetFormatPr defaultColWidth="11.25" defaultRowHeight="15" customHeight="1"/>
  <cols>
    <col min="1" max="1" width="20.125" bestFit="1" customWidth="1"/>
    <col min="2" max="2" width="5.5" bestFit="1" customWidth="1"/>
    <col min="3" max="3" width="6.125" bestFit="1" customWidth="1"/>
    <col min="4" max="4" width="6.75" customWidth="1"/>
    <col min="5" max="11" width="2.75" customWidth="1"/>
    <col min="12" max="29" width="6.75" customWidth="1"/>
  </cols>
  <sheetData>
    <row r="1" spans="1:29">
      <c r="A1" s="1" t="s">
        <v>7</v>
      </c>
      <c r="B1" s="2"/>
      <c r="C1" s="2"/>
      <c r="D1" s="2"/>
      <c r="E1" s="2" t="s">
        <v>8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>
      <c r="A2" s="3" t="s">
        <v>5</v>
      </c>
      <c r="B2" s="3" t="s">
        <v>9</v>
      </c>
      <c r="C2" s="4">
        <v>44822</v>
      </c>
      <c r="D2" s="5" t="s">
        <v>10</v>
      </c>
      <c r="E2" s="3">
        <v>8</v>
      </c>
      <c r="F2" s="3">
        <v>8</v>
      </c>
      <c r="G2" s="3">
        <v>8</v>
      </c>
      <c r="H2" s="3">
        <v>8</v>
      </c>
      <c r="I2" s="3">
        <v>8</v>
      </c>
      <c r="J2" s="3">
        <v>8</v>
      </c>
      <c r="K2" s="3">
        <v>8</v>
      </c>
      <c r="L2" s="3">
        <v>-16</v>
      </c>
    </row>
    <row r="3" spans="1:29">
      <c r="A3" s="3"/>
      <c r="B3" s="3" t="s">
        <v>11</v>
      </c>
      <c r="C3" s="4">
        <v>44790</v>
      </c>
      <c r="D3" s="5" t="s">
        <v>12</v>
      </c>
      <c r="E3" s="3">
        <v>16</v>
      </c>
      <c r="F3" s="3">
        <v>16</v>
      </c>
      <c r="G3" s="3">
        <v>16</v>
      </c>
      <c r="H3" s="3">
        <v>16</v>
      </c>
      <c r="I3" s="3">
        <v>16</v>
      </c>
      <c r="J3" s="3">
        <v>16</v>
      </c>
      <c r="K3" s="3">
        <v>16</v>
      </c>
      <c r="L3" s="3">
        <v>-32</v>
      </c>
      <c r="V3" s="6"/>
    </row>
    <row r="4" spans="1:29">
      <c r="A4" s="3"/>
      <c r="B4" s="3" t="s">
        <v>6</v>
      </c>
      <c r="C4" s="4">
        <v>44790</v>
      </c>
      <c r="D4" s="5" t="s">
        <v>10</v>
      </c>
      <c r="E4" s="3">
        <v>8</v>
      </c>
      <c r="F4" s="3">
        <v>8</v>
      </c>
      <c r="G4" s="3">
        <v>8</v>
      </c>
      <c r="H4" s="3">
        <v>8</v>
      </c>
      <c r="I4" s="3">
        <v>8</v>
      </c>
      <c r="J4" s="7"/>
      <c r="K4" s="7"/>
    </row>
    <row r="5" spans="1:29">
      <c r="C5" s="2"/>
      <c r="D5" s="2" t="s">
        <v>13</v>
      </c>
      <c r="E5" s="8">
        <f t="shared" ref="E5:K5" si="0">SUM(E2:E4)</f>
        <v>32</v>
      </c>
      <c r="F5" s="8">
        <f t="shared" si="0"/>
        <v>32</v>
      </c>
      <c r="G5" s="8">
        <f t="shared" si="0"/>
        <v>32</v>
      </c>
      <c r="H5" s="8">
        <f t="shared" si="0"/>
        <v>32</v>
      </c>
      <c r="I5" s="8">
        <f t="shared" si="0"/>
        <v>32</v>
      </c>
      <c r="J5" s="9">
        <f t="shared" si="0"/>
        <v>24</v>
      </c>
      <c r="K5" s="9">
        <f t="shared" si="0"/>
        <v>24</v>
      </c>
      <c r="L5" s="10" t="s">
        <v>14</v>
      </c>
      <c r="M5" s="11">
        <f>SUM(E5:L5)</f>
        <v>208</v>
      </c>
      <c r="N5" s="3" t="s">
        <v>15</v>
      </c>
    </row>
    <row r="6" spans="1:29">
      <c r="A6" s="3"/>
      <c r="B6" s="3"/>
      <c r="C6" s="2"/>
      <c r="D6" s="2"/>
      <c r="E6" s="3"/>
      <c r="F6" s="3"/>
      <c r="G6" s="3"/>
      <c r="H6" s="3"/>
      <c r="I6" s="3"/>
      <c r="J6" s="3"/>
      <c r="K6" s="3"/>
    </row>
    <row r="7" spans="1:29">
      <c r="A7" s="3" t="s">
        <v>16</v>
      </c>
      <c r="B7" s="3" t="s">
        <v>11</v>
      </c>
      <c r="C7" s="2" t="s">
        <v>17</v>
      </c>
      <c r="D7" s="5" t="s">
        <v>12</v>
      </c>
      <c r="E7" s="12"/>
      <c r="F7" s="12"/>
      <c r="G7" s="3">
        <f t="shared" ref="G7:K7" si="1">2*4</f>
        <v>8</v>
      </c>
      <c r="H7" s="3">
        <f t="shared" si="1"/>
        <v>8</v>
      </c>
      <c r="I7" s="3">
        <f t="shared" si="1"/>
        <v>8</v>
      </c>
      <c r="J7" s="3">
        <f t="shared" si="1"/>
        <v>8</v>
      </c>
      <c r="K7" s="3">
        <f t="shared" si="1"/>
        <v>8</v>
      </c>
    </row>
    <row r="8" spans="1:29">
      <c r="C8" s="2"/>
      <c r="D8" s="2" t="s">
        <v>13</v>
      </c>
      <c r="E8" s="13">
        <v>0</v>
      </c>
      <c r="F8" s="13">
        <v>0</v>
      </c>
      <c r="G8" s="13">
        <f t="shared" ref="G8:K8" si="2">G7</f>
        <v>8</v>
      </c>
      <c r="H8" s="13">
        <f t="shared" si="2"/>
        <v>8</v>
      </c>
      <c r="I8" s="13">
        <f t="shared" si="2"/>
        <v>8</v>
      </c>
      <c r="J8" s="13">
        <f t="shared" si="2"/>
        <v>8</v>
      </c>
      <c r="K8" s="13">
        <f t="shared" si="2"/>
        <v>8</v>
      </c>
      <c r="L8" s="10" t="s">
        <v>14</v>
      </c>
      <c r="M8" s="11">
        <f>SUM(E8:L8)</f>
        <v>40</v>
      </c>
      <c r="N8" s="3" t="s">
        <v>18</v>
      </c>
    </row>
    <row r="9" spans="1:29">
      <c r="C9" s="2"/>
      <c r="D9" s="2"/>
    </row>
    <row r="10" spans="1:29">
      <c r="C10" s="2"/>
      <c r="D10" s="2"/>
    </row>
    <row r="11" spans="1:29">
      <c r="A11" s="1" t="s">
        <v>19</v>
      </c>
      <c r="B11" s="2"/>
      <c r="C11" s="2"/>
      <c r="D11" s="2"/>
      <c r="E11" s="2" t="s">
        <v>8</v>
      </c>
      <c r="F11" s="2" t="s">
        <v>0</v>
      </c>
      <c r="G11" s="2" t="s">
        <v>1</v>
      </c>
      <c r="H11" s="2" t="s">
        <v>2</v>
      </c>
      <c r="I11" s="2" t="s">
        <v>3</v>
      </c>
      <c r="J11" s="2" t="s">
        <v>4</v>
      </c>
      <c r="K11" s="2" t="s">
        <v>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3" t="s">
        <v>5</v>
      </c>
      <c r="B12" s="3" t="s">
        <v>9</v>
      </c>
      <c r="C12" s="4">
        <v>44822</v>
      </c>
      <c r="D12" s="5" t="s">
        <v>10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>
        <v>8</v>
      </c>
    </row>
    <row r="13" spans="1:29">
      <c r="A13" s="3"/>
      <c r="B13" s="3" t="s">
        <v>11</v>
      </c>
      <c r="C13" s="4">
        <v>44790</v>
      </c>
      <c r="D13" s="5" t="s">
        <v>12</v>
      </c>
      <c r="E13" s="3">
        <v>16</v>
      </c>
      <c r="F13" s="3">
        <v>16</v>
      </c>
      <c r="G13" s="3">
        <v>16</v>
      </c>
      <c r="H13" s="3">
        <v>16</v>
      </c>
      <c r="I13" s="3">
        <v>16</v>
      </c>
      <c r="J13" s="3">
        <v>16</v>
      </c>
      <c r="K13" s="3">
        <v>16</v>
      </c>
    </row>
    <row r="14" spans="1:29">
      <c r="A14" s="3"/>
      <c r="B14" s="3" t="s">
        <v>6</v>
      </c>
      <c r="C14" s="4">
        <v>44790</v>
      </c>
      <c r="D14" s="5" t="s">
        <v>10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7"/>
      <c r="K14" s="7"/>
    </row>
    <row r="15" spans="1:29">
      <c r="C15" s="2"/>
      <c r="D15" s="2" t="s">
        <v>13</v>
      </c>
      <c r="E15" s="13">
        <f t="shared" ref="E15:K15" si="3">SUM(E12:E14)</f>
        <v>32</v>
      </c>
      <c r="F15" s="13">
        <f t="shared" si="3"/>
        <v>32</v>
      </c>
      <c r="G15" s="13">
        <f t="shared" si="3"/>
        <v>32</v>
      </c>
      <c r="H15" s="13">
        <f t="shared" si="3"/>
        <v>32</v>
      </c>
      <c r="I15" s="13">
        <f t="shared" si="3"/>
        <v>32</v>
      </c>
      <c r="J15" s="13">
        <f t="shared" si="3"/>
        <v>24</v>
      </c>
      <c r="K15" s="13">
        <f t="shared" si="3"/>
        <v>24</v>
      </c>
      <c r="L15" s="10" t="s">
        <v>14</v>
      </c>
      <c r="M15" s="11">
        <f>SUM(E15:L15)</f>
        <v>208</v>
      </c>
      <c r="N15" s="3" t="s">
        <v>20</v>
      </c>
    </row>
    <row r="16" spans="1:29">
      <c r="A16" s="3" t="s">
        <v>16</v>
      </c>
      <c r="B16" s="3" t="s">
        <v>11</v>
      </c>
      <c r="C16" s="2" t="s">
        <v>17</v>
      </c>
      <c r="D16" s="5" t="s">
        <v>12</v>
      </c>
      <c r="E16" s="12"/>
      <c r="F16" s="3">
        <f t="shared" ref="F16:K16" si="4">4*2</f>
        <v>8</v>
      </c>
      <c r="G16" s="3">
        <f t="shared" si="4"/>
        <v>8</v>
      </c>
      <c r="H16" s="3">
        <f t="shared" si="4"/>
        <v>8</v>
      </c>
      <c r="I16" s="3">
        <f t="shared" si="4"/>
        <v>8</v>
      </c>
      <c r="J16" s="3">
        <f t="shared" si="4"/>
        <v>8</v>
      </c>
      <c r="K16" s="3">
        <f t="shared" si="4"/>
        <v>8</v>
      </c>
    </row>
    <row r="17" spans="3:14">
      <c r="C17" s="2"/>
      <c r="D17" s="2" t="s">
        <v>13</v>
      </c>
      <c r="E17" s="14">
        <v>0</v>
      </c>
      <c r="F17" s="13">
        <f t="shared" ref="F17:K17" si="5">F16</f>
        <v>8</v>
      </c>
      <c r="G17" s="13">
        <f t="shared" si="5"/>
        <v>8</v>
      </c>
      <c r="H17" s="13">
        <f t="shared" si="5"/>
        <v>8</v>
      </c>
      <c r="I17" s="13">
        <f t="shared" si="5"/>
        <v>8</v>
      </c>
      <c r="J17" s="13">
        <f t="shared" si="5"/>
        <v>8</v>
      </c>
      <c r="K17" s="13">
        <f t="shared" si="5"/>
        <v>8</v>
      </c>
      <c r="L17" s="10" t="s">
        <v>14</v>
      </c>
      <c r="M17" s="11">
        <f>SUM(E17:L17)</f>
        <v>48</v>
      </c>
      <c r="N17" s="3" t="s">
        <v>18</v>
      </c>
    </row>
    <row r="18" spans="3:14">
      <c r="C18" s="2"/>
      <c r="D18" s="2"/>
    </row>
    <row r="19" spans="3:14">
      <c r="C19" s="2"/>
      <c r="D19" s="2"/>
    </row>
    <row r="20" spans="3:14">
      <c r="C20" s="2"/>
      <c r="D20" s="2"/>
    </row>
    <row r="21" spans="3:14">
      <c r="C21" s="2"/>
      <c r="D21" s="2"/>
    </row>
    <row r="22" spans="3:14">
      <c r="C22" s="2"/>
      <c r="D22" s="2"/>
    </row>
    <row r="23" spans="3:14">
      <c r="C23" s="2"/>
      <c r="D23" s="2"/>
    </row>
    <row r="24" spans="3:14">
      <c r="C24" s="2"/>
      <c r="D24" s="2"/>
    </row>
    <row r="25" spans="3:14">
      <c r="C25" s="2"/>
      <c r="D25" s="2"/>
    </row>
    <row r="26" spans="3:14">
      <c r="C26" s="2"/>
      <c r="D26" s="2"/>
    </row>
    <row r="27" spans="3:14">
      <c r="C27" s="2"/>
      <c r="D27" s="2"/>
    </row>
    <row r="28" spans="3:14">
      <c r="C28" s="2"/>
      <c r="D28" s="2"/>
    </row>
    <row r="29" spans="3:14">
      <c r="C29" s="2"/>
      <c r="D29" s="2"/>
    </row>
    <row r="30" spans="3:14">
      <c r="C30" s="2"/>
      <c r="D30" s="2"/>
    </row>
    <row r="31" spans="3:14">
      <c r="C31" s="2"/>
      <c r="D31" s="2"/>
    </row>
    <row r="32" spans="3:14">
      <c r="C32" s="2"/>
      <c r="D32" s="2"/>
    </row>
    <row r="33" spans="3:4">
      <c r="C33" s="2"/>
      <c r="D33" s="2"/>
    </row>
    <row r="34" spans="3:4">
      <c r="C34" s="2"/>
      <c r="D34" s="2"/>
    </row>
    <row r="35" spans="3:4">
      <c r="C35" s="2"/>
      <c r="D35" s="2"/>
    </row>
    <row r="36" spans="3:4">
      <c r="C36" s="2"/>
      <c r="D36" s="2"/>
    </row>
    <row r="37" spans="3:4">
      <c r="C37" s="2"/>
      <c r="D37" s="2"/>
    </row>
    <row r="38" spans="3:4">
      <c r="C38" s="2"/>
      <c r="D38" s="2"/>
    </row>
    <row r="39" spans="3:4">
      <c r="C39" s="2"/>
      <c r="D39" s="2"/>
    </row>
    <row r="40" spans="3:4">
      <c r="C40" s="2"/>
      <c r="D40" s="2"/>
    </row>
    <row r="41" spans="3:4">
      <c r="C41" s="2"/>
      <c r="D41" s="2"/>
    </row>
    <row r="42" spans="3:4">
      <c r="C42" s="2"/>
      <c r="D42" s="2"/>
    </row>
    <row r="43" spans="3:4">
      <c r="C43" s="2"/>
      <c r="D43" s="2"/>
    </row>
    <row r="44" spans="3:4">
      <c r="C44" s="2"/>
      <c r="D44" s="2"/>
    </row>
    <row r="45" spans="3:4">
      <c r="C45" s="2"/>
      <c r="D45" s="2"/>
    </row>
    <row r="46" spans="3:4">
      <c r="C46" s="2"/>
      <c r="D46" s="2"/>
    </row>
    <row r="47" spans="3:4">
      <c r="C47" s="2"/>
      <c r="D47" s="2"/>
    </row>
    <row r="48" spans="3:4">
      <c r="C48" s="2"/>
      <c r="D48" s="2"/>
    </row>
    <row r="49" spans="3:4">
      <c r="C49" s="2"/>
      <c r="D49" s="2"/>
    </row>
    <row r="50" spans="3:4">
      <c r="C50" s="2"/>
      <c r="D50" s="2"/>
    </row>
    <row r="51" spans="3:4">
      <c r="C51" s="2"/>
      <c r="D51" s="2"/>
    </row>
    <row r="52" spans="3:4">
      <c r="C52" s="2"/>
      <c r="D52" s="2"/>
    </row>
    <row r="53" spans="3:4">
      <c r="C53" s="2"/>
      <c r="D53" s="2"/>
    </row>
    <row r="54" spans="3:4">
      <c r="C54" s="2"/>
      <c r="D54" s="2"/>
    </row>
    <row r="55" spans="3:4">
      <c r="C55" s="2"/>
      <c r="D55" s="2"/>
    </row>
    <row r="56" spans="3:4">
      <c r="C56" s="2"/>
      <c r="D56" s="2"/>
    </row>
    <row r="57" spans="3:4">
      <c r="C57" s="2"/>
      <c r="D57" s="2"/>
    </row>
    <row r="58" spans="3:4">
      <c r="C58" s="2"/>
      <c r="D58" s="2"/>
    </row>
    <row r="59" spans="3:4">
      <c r="C59" s="2"/>
      <c r="D59" s="2"/>
    </row>
    <row r="60" spans="3:4">
      <c r="C60" s="2"/>
      <c r="D60" s="2"/>
    </row>
    <row r="61" spans="3:4">
      <c r="C61" s="2"/>
      <c r="D61" s="2"/>
    </row>
    <row r="62" spans="3:4">
      <c r="C62" s="2"/>
      <c r="D62" s="2"/>
    </row>
    <row r="63" spans="3:4">
      <c r="C63" s="2"/>
      <c r="D63" s="2"/>
    </row>
    <row r="64" spans="3:4">
      <c r="C64" s="2"/>
      <c r="D64" s="2"/>
    </row>
    <row r="65" spans="3:4">
      <c r="C65" s="2"/>
      <c r="D65" s="2"/>
    </row>
    <row r="66" spans="3:4">
      <c r="C66" s="2"/>
      <c r="D66" s="2"/>
    </row>
    <row r="67" spans="3:4">
      <c r="C67" s="2"/>
      <c r="D67" s="2"/>
    </row>
    <row r="68" spans="3:4">
      <c r="C68" s="2"/>
      <c r="D68" s="2"/>
    </row>
    <row r="69" spans="3:4">
      <c r="C69" s="2"/>
      <c r="D69" s="2"/>
    </row>
    <row r="70" spans="3:4">
      <c r="C70" s="2"/>
      <c r="D70" s="2"/>
    </row>
    <row r="71" spans="3:4">
      <c r="C71" s="2"/>
      <c r="D71" s="2"/>
    </row>
    <row r="72" spans="3:4">
      <c r="C72" s="2"/>
      <c r="D72" s="2"/>
    </row>
    <row r="73" spans="3:4">
      <c r="C73" s="2"/>
      <c r="D73" s="2"/>
    </row>
    <row r="74" spans="3:4">
      <c r="C74" s="2"/>
      <c r="D74" s="2"/>
    </row>
    <row r="75" spans="3:4">
      <c r="C75" s="2"/>
      <c r="D75" s="2"/>
    </row>
    <row r="76" spans="3:4">
      <c r="C76" s="2"/>
      <c r="D76" s="2"/>
    </row>
    <row r="77" spans="3:4">
      <c r="C77" s="2"/>
      <c r="D77" s="2"/>
    </row>
    <row r="78" spans="3:4">
      <c r="C78" s="2"/>
      <c r="D78" s="2"/>
    </row>
    <row r="79" spans="3:4">
      <c r="C79" s="2"/>
      <c r="D79" s="2"/>
    </row>
    <row r="80" spans="3:4">
      <c r="C80" s="2"/>
      <c r="D80" s="2"/>
    </row>
    <row r="81" spans="3:4">
      <c r="C81" s="2"/>
      <c r="D81" s="2"/>
    </row>
    <row r="82" spans="3:4">
      <c r="C82" s="2"/>
      <c r="D82" s="2"/>
    </row>
    <row r="83" spans="3:4">
      <c r="C83" s="2"/>
      <c r="D83" s="2"/>
    </row>
    <row r="84" spans="3:4">
      <c r="C84" s="2"/>
      <c r="D84" s="2"/>
    </row>
    <row r="85" spans="3:4">
      <c r="C85" s="2"/>
      <c r="D85" s="2"/>
    </row>
    <row r="86" spans="3:4">
      <c r="C86" s="2"/>
      <c r="D86" s="2"/>
    </row>
    <row r="87" spans="3:4">
      <c r="C87" s="2"/>
      <c r="D87" s="2"/>
    </row>
    <row r="88" spans="3:4">
      <c r="C88" s="2"/>
      <c r="D88" s="2"/>
    </row>
    <row r="89" spans="3:4">
      <c r="C89" s="2"/>
      <c r="D89" s="2"/>
    </row>
    <row r="90" spans="3:4">
      <c r="C90" s="2"/>
      <c r="D90" s="2"/>
    </row>
    <row r="91" spans="3:4">
      <c r="C91" s="2"/>
      <c r="D91" s="2"/>
    </row>
    <row r="92" spans="3:4">
      <c r="C92" s="2"/>
      <c r="D92" s="2"/>
    </row>
    <row r="93" spans="3:4">
      <c r="C93" s="2"/>
      <c r="D93" s="2"/>
    </row>
    <row r="94" spans="3:4">
      <c r="C94" s="2"/>
      <c r="D94" s="2"/>
    </row>
    <row r="95" spans="3:4">
      <c r="C95" s="2"/>
      <c r="D95" s="2"/>
    </row>
    <row r="96" spans="3:4">
      <c r="C96" s="2"/>
      <c r="D96" s="2"/>
    </row>
    <row r="97" spans="3:4">
      <c r="C97" s="2"/>
      <c r="D97" s="2"/>
    </row>
    <row r="98" spans="3:4">
      <c r="C98" s="2"/>
      <c r="D98" s="2"/>
    </row>
    <row r="99" spans="3:4">
      <c r="C99" s="2"/>
      <c r="D99" s="2"/>
    </row>
    <row r="100" spans="3:4">
      <c r="C100" s="2"/>
      <c r="D100" s="2"/>
    </row>
    <row r="101" spans="3:4">
      <c r="C101" s="2"/>
      <c r="D101" s="2"/>
    </row>
    <row r="102" spans="3:4">
      <c r="C102" s="2"/>
      <c r="D102" s="2"/>
    </row>
    <row r="103" spans="3:4">
      <c r="C103" s="2"/>
      <c r="D103" s="2"/>
    </row>
    <row r="104" spans="3:4">
      <c r="C104" s="2"/>
      <c r="D104" s="2"/>
    </row>
    <row r="105" spans="3:4">
      <c r="C105" s="2"/>
      <c r="D105" s="2"/>
    </row>
    <row r="106" spans="3:4">
      <c r="C106" s="2"/>
      <c r="D106" s="2"/>
    </row>
    <row r="107" spans="3:4">
      <c r="C107" s="2"/>
      <c r="D107" s="2"/>
    </row>
    <row r="108" spans="3:4">
      <c r="C108" s="2"/>
      <c r="D108" s="2"/>
    </row>
    <row r="109" spans="3:4">
      <c r="C109" s="2"/>
      <c r="D109" s="2"/>
    </row>
    <row r="110" spans="3:4">
      <c r="C110" s="2"/>
      <c r="D110" s="2"/>
    </row>
    <row r="111" spans="3:4">
      <c r="C111" s="2"/>
      <c r="D111" s="2"/>
    </row>
    <row r="112" spans="3:4">
      <c r="C112" s="2"/>
      <c r="D112" s="2"/>
    </row>
    <row r="113" spans="3:4">
      <c r="C113" s="2"/>
      <c r="D113" s="2"/>
    </row>
    <row r="114" spans="3:4">
      <c r="C114" s="2"/>
      <c r="D114" s="2"/>
    </row>
    <row r="115" spans="3:4">
      <c r="C115" s="2"/>
      <c r="D115" s="2"/>
    </row>
    <row r="116" spans="3:4">
      <c r="C116" s="2"/>
      <c r="D116" s="2"/>
    </row>
    <row r="117" spans="3:4">
      <c r="C117" s="2"/>
      <c r="D117" s="2"/>
    </row>
    <row r="118" spans="3:4">
      <c r="C118" s="2"/>
      <c r="D118" s="2"/>
    </row>
    <row r="119" spans="3:4">
      <c r="C119" s="2"/>
      <c r="D119" s="2"/>
    </row>
    <row r="120" spans="3:4">
      <c r="C120" s="2"/>
      <c r="D120" s="2"/>
    </row>
    <row r="121" spans="3:4">
      <c r="C121" s="2"/>
      <c r="D121" s="2"/>
    </row>
    <row r="122" spans="3:4">
      <c r="C122" s="2"/>
      <c r="D122" s="2"/>
    </row>
    <row r="123" spans="3:4">
      <c r="C123" s="2"/>
      <c r="D123" s="2"/>
    </row>
    <row r="124" spans="3:4">
      <c r="C124" s="2"/>
      <c r="D124" s="2"/>
    </row>
    <row r="125" spans="3:4">
      <c r="C125" s="2"/>
      <c r="D125" s="2"/>
    </row>
    <row r="126" spans="3:4">
      <c r="C126" s="2"/>
      <c r="D126" s="2"/>
    </row>
    <row r="127" spans="3:4">
      <c r="C127" s="2"/>
      <c r="D127" s="2"/>
    </row>
    <row r="128" spans="3:4">
      <c r="C128" s="2"/>
      <c r="D128" s="2"/>
    </row>
    <row r="129" spans="3:4">
      <c r="C129" s="2"/>
      <c r="D129" s="2"/>
    </row>
    <row r="130" spans="3:4">
      <c r="C130" s="2"/>
      <c r="D130" s="2"/>
    </row>
    <row r="131" spans="3:4">
      <c r="C131" s="2"/>
      <c r="D131" s="2"/>
    </row>
    <row r="132" spans="3:4">
      <c r="C132" s="2"/>
      <c r="D132" s="2"/>
    </row>
    <row r="133" spans="3:4">
      <c r="C133" s="2"/>
      <c r="D133" s="2"/>
    </row>
    <row r="134" spans="3:4">
      <c r="C134" s="2"/>
      <c r="D134" s="2"/>
    </row>
    <row r="135" spans="3:4">
      <c r="C135" s="2"/>
      <c r="D135" s="2"/>
    </row>
    <row r="136" spans="3:4">
      <c r="C136" s="2"/>
      <c r="D136" s="2"/>
    </row>
    <row r="137" spans="3:4">
      <c r="C137" s="2"/>
      <c r="D137" s="2"/>
    </row>
    <row r="138" spans="3:4">
      <c r="C138" s="2"/>
      <c r="D138" s="2"/>
    </row>
    <row r="139" spans="3:4">
      <c r="C139" s="2"/>
      <c r="D139" s="2"/>
    </row>
    <row r="140" spans="3:4">
      <c r="C140" s="2"/>
      <c r="D140" s="2"/>
    </row>
    <row r="141" spans="3:4">
      <c r="C141" s="2"/>
      <c r="D141" s="2"/>
    </row>
    <row r="142" spans="3:4">
      <c r="C142" s="2"/>
      <c r="D142" s="2"/>
    </row>
    <row r="143" spans="3:4">
      <c r="C143" s="2"/>
      <c r="D143" s="2"/>
    </row>
    <row r="144" spans="3:4">
      <c r="C144" s="2"/>
      <c r="D144" s="2"/>
    </row>
    <row r="145" spans="3:4">
      <c r="C145" s="2"/>
      <c r="D145" s="2"/>
    </row>
    <row r="146" spans="3:4">
      <c r="C146" s="2"/>
      <c r="D146" s="2"/>
    </row>
    <row r="147" spans="3:4">
      <c r="C147" s="2"/>
      <c r="D147" s="2"/>
    </row>
    <row r="148" spans="3:4">
      <c r="C148" s="2"/>
      <c r="D148" s="2"/>
    </row>
    <row r="149" spans="3:4">
      <c r="C149" s="2"/>
      <c r="D149" s="2"/>
    </row>
    <row r="150" spans="3:4">
      <c r="C150" s="2"/>
      <c r="D150" s="2"/>
    </row>
    <row r="151" spans="3:4">
      <c r="C151" s="2"/>
      <c r="D151" s="2"/>
    </row>
    <row r="152" spans="3:4">
      <c r="C152" s="2"/>
      <c r="D152" s="2"/>
    </row>
    <row r="153" spans="3:4">
      <c r="C153" s="2"/>
      <c r="D153" s="2"/>
    </row>
    <row r="154" spans="3:4">
      <c r="C154" s="2"/>
      <c r="D154" s="2"/>
    </row>
    <row r="155" spans="3:4">
      <c r="C155" s="2"/>
      <c r="D155" s="2"/>
    </row>
    <row r="156" spans="3:4">
      <c r="C156" s="2"/>
      <c r="D156" s="2"/>
    </row>
    <row r="157" spans="3:4">
      <c r="C157" s="2"/>
      <c r="D157" s="2"/>
    </row>
    <row r="158" spans="3:4">
      <c r="C158" s="2"/>
      <c r="D158" s="2"/>
    </row>
    <row r="159" spans="3:4">
      <c r="C159" s="2"/>
      <c r="D159" s="2"/>
    </row>
    <row r="160" spans="3:4">
      <c r="C160" s="2"/>
      <c r="D160" s="2"/>
    </row>
    <row r="161" spans="3:4">
      <c r="C161" s="2"/>
      <c r="D161" s="2"/>
    </row>
    <row r="162" spans="3:4">
      <c r="C162" s="2"/>
      <c r="D162" s="2"/>
    </row>
    <row r="163" spans="3:4">
      <c r="C163" s="2"/>
      <c r="D163" s="2"/>
    </row>
    <row r="164" spans="3:4">
      <c r="C164" s="2"/>
      <c r="D164" s="2"/>
    </row>
    <row r="165" spans="3:4">
      <c r="C165" s="2"/>
      <c r="D165" s="2"/>
    </row>
    <row r="166" spans="3:4">
      <c r="C166" s="2"/>
      <c r="D166" s="2"/>
    </row>
    <row r="167" spans="3:4">
      <c r="C167" s="2"/>
      <c r="D167" s="2"/>
    </row>
    <row r="168" spans="3:4">
      <c r="C168" s="2"/>
      <c r="D168" s="2"/>
    </row>
    <row r="169" spans="3:4">
      <c r="C169" s="2"/>
      <c r="D169" s="2"/>
    </row>
    <row r="170" spans="3:4">
      <c r="C170" s="2"/>
      <c r="D170" s="2"/>
    </row>
    <row r="171" spans="3:4">
      <c r="C171" s="2"/>
      <c r="D171" s="2"/>
    </row>
    <row r="172" spans="3:4">
      <c r="C172" s="2"/>
      <c r="D172" s="2"/>
    </row>
    <row r="173" spans="3:4">
      <c r="C173" s="2"/>
      <c r="D173" s="2"/>
    </row>
    <row r="174" spans="3:4">
      <c r="C174" s="2"/>
      <c r="D174" s="2"/>
    </row>
    <row r="175" spans="3:4">
      <c r="C175" s="2"/>
      <c r="D175" s="2"/>
    </row>
    <row r="176" spans="3:4">
      <c r="C176" s="2"/>
      <c r="D176" s="2"/>
    </row>
    <row r="177" spans="3:4">
      <c r="C177" s="2"/>
      <c r="D177" s="2"/>
    </row>
    <row r="178" spans="3:4">
      <c r="C178" s="2"/>
      <c r="D178" s="2"/>
    </row>
    <row r="179" spans="3:4">
      <c r="C179" s="2"/>
      <c r="D179" s="2"/>
    </row>
    <row r="180" spans="3:4">
      <c r="C180" s="2"/>
      <c r="D180" s="2"/>
    </row>
    <row r="181" spans="3:4">
      <c r="C181" s="2"/>
      <c r="D181" s="2"/>
    </row>
    <row r="182" spans="3:4">
      <c r="C182" s="2"/>
      <c r="D182" s="2"/>
    </row>
    <row r="183" spans="3:4">
      <c r="C183" s="2"/>
      <c r="D183" s="2"/>
    </row>
    <row r="184" spans="3:4">
      <c r="C184" s="2"/>
      <c r="D184" s="2"/>
    </row>
    <row r="185" spans="3:4">
      <c r="C185" s="2"/>
      <c r="D185" s="2"/>
    </row>
    <row r="186" spans="3:4">
      <c r="C186" s="2"/>
      <c r="D186" s="2"/>
    </row>
    <row r="187" spans="3:4">
      <c r="C187" s="2"/>
      <c r="D187" s="2"/>
    </row>
    <row r="188" spans="3:4">
      <c r="C188" s="2"/>
      <c r="D188" s="2"/>
    </row>
    <row r="189" spans="3:4">
      <c r="C189" s="2"/>
      <c r="D189" s="2"/>
    </row>
    <row r="190" spans="3:4">
      <c r="C190" s="2"/>
      <c r="D190" s="2"/>
    </row>
    <row r="191" spans="3:4">
      <c r="C191" s="2"/>
      <c r="D191" s="2"/>
    </row>
    <row r="192" spans="3:4">
      <c r="C192" s="2"/>
      <c r="D192" s="2"/>
    </row>
    <row r="193" spans="3:4">
      <c r="C193" s="2"/>
      <c r="D193" s="2"/>
    </row>
    <row r="194" spans="3:4">
      <c r="C194" s="2"/>
      <c r="D194" s="2"/>
    </row>
    <row r="195" spans="3:4">
      <c r="C195" s="2"/>
      <c r="D195" s="2"/>
    </row>
    <row r="196" spans="3:4">
      <c r="C196" s="2"/>
      <c r="D196" s="2"/>
    </row>
    <row r="197" spans="3:4">
      <c r="C197" s="2"/>
      <c r="D197" s="2"/>
    </row>
    <row r="198" spans="3:4">
      <c r="C198" s="2"/>
      <c r="D198" s="2"/>
    </row>
    <row r="199" spans="3:4">
      <c r="C199" s="2"/>
      <c r="D199" s="2"/>
    </row>
    <row r="200" spans="3:4">
      <c r="C200" s="2"/>
      <c r="D200" s="2"/>
    </row>
    <row r="201" spans="3:4">
      <c r="C201" s="2"/>
      <c r="D201" s="2"/>
    </row>
    <row r="202" spans="3:4">
      <c r="C202" s="2"/>
      <c r="D202" s="2"/>
    </row>
    <row r="203" spans="3:4">
      <c r="C203" s="2"/>
      <c r="D203" s="2"/>
    </row>
    <row r="204" spans="3:4">
      <c r="C204" s="2"/>
      <c r="D204" s="2"/>
    </row>
    <row r="205" spans="3:4">
      <c r="C205" s="2"/>
      <c r="D205" s="2"/>
    </row>
    <row r="206" spans="3:4">
      <c r="C206" s="2"/>
      <c r="D206" s="2"/>
    </row>
    <row r="207" spans="3:4">
      <c r="C207" s="2"/>
      <c r="D207" s="2"/>
    </row>
    <row r="208" spans="3:4">
      <c r="C208" s="2"/>
      <c r="D208" s="2"/>
    </row>
    <row r="209" spans="3:4">
      <c r="C209" s="2"/>
      <c r="D209" s="2"/>
    </row>
    <row r="210" spans="3:4">
      <c r="C210" s="2"/>
      <c r="D210" s="2"/>
    </row>
    <row r="211" spans="3:4">
      <c r="C211" s="2"/>
      <c r="D211" s="2"/>
    </row>
    <row r="212" spans="3:4">
      <c r="C212" s="2"/>
      <c r="D212" s="2"/>
    </row>
    <row r="213" spans="3:4">
      <c r="C213" s="2"/>
      <c r="D213" s="2"/>
    </row>
    <row r="214" spans="3:4">
      <c r="C214" s="2"/>
      <c r="D214" s="2"/>
    </row>
    <row r="215" spans="3:4">
      <c r="C215" s="2"/>
      <c r="D215" s="2"/>
    </row>
    <row r="216" spans="3:4">
      <c r="C216" s="2"/>
      <c r="D216" s="2"/>
    </row>
    <row r="217" spans="3:4">
      <c r="C217" s="2"/>
      <c r="D217" s="2"/>
    </row>
    <row r="218" spans="3:4">
      <c r="C218" s="2"/>
      <c r="D218" s="2"/>
    </row>
    <row r="219" spans="3:4">
      <c r="C219" s="2"/>
      <c r="D219" s="2"/>
    </row>
    <row r="220" spans="3:4">
      <c r="C220" s="2"/>
      <c r="D220" s="2"/>
    </row>
    <row r="221" spans="3:4">
      <c r="C221" s="2"/>
      <c r="D221" s="2"/>
    </row>
    <row r="222" spans="3:4">
      <c r="C222" s="2"/>
      <c r="D222" s="2"/>
    </row>
    <row r="223" spans="3:4">
      <c r="C223" s="2"/>
      <c r="D223" s="2"/>
    </row>
    <row r="224" spans="3:4">
      <c r="C224" s="2"/>
      <c r="D224" s="2"/>
    </row>
    <row r="225" spans="3:4">
      <c r="C225" s="2"/>
      <c r="D225" s="2"/>
    </row>
    <row r="226" spans="3:4">
      <c r="C226" s="2"/>
      <c r="D226" s="2"/>
    </row>
    <row r="227" spans="3:4">
      <c r="C227" s="2"/>
      <c r="D227" s="2"/>
    </row>
    <row r="228" spans="3:4">
      <c r="C228" s="2"/>
      <c r="D228" s="2"/>
    </row>
    <row r="229" spans="3:4">
      <c r="C229" s="2"/>
      <c r="D229" s="2"/>
    </row>
    <row r="230" spans="3:4">
      <c r="C230" s="2"/>
      <c r="D230" s="2"/>
    </row>
    <row r="231" spans="3:4">
      <c r="C231" s="2"/>
      <c r="D231" s="2"/>
    </row>
    <row r="232" spans="3:4">
      <c r="C232" s="2"/>
      <c r="D232" s="2"/>
    </row>
    <row r="233" spans="3:4">
      <c r="C233" s="2"/>
      <c r="D233" s="2"/>
    </row>
    <row r="234" spans="3:4">
      <c r="C234" s="2"/>
      <c r="D234" s="2"/>
    </row>
    <row r="235" spans="3:4">
      <c r="C235" s="2"/>
      <c r="D235" s="2"/>
    </row>
    <row r="236" spans="3:4">
      <c r="C236" s="2"/>
      <c r="D236" s="2"/>
    </row>
    <row r="237" spans="3:4">
      <c r="C237" s="2"/>
      <c r="D237" s="2"/>
    </row>
    <row r="238" spans="3:4">
      <c r="C238" s="2"/>
      <c r="D238" s="2"/>
    </row>
    <row r="239" spans="3:4">
      <c r="C239" s="2"/>
      <c r="D239" s="2"/>
    </row>
    <row r="240" spans="3:4">
      <c r="C240" s="2"/>
      <c r="D240" s="2"/>
    </row>
    <row r="241" spans="3:4">
      <c r="C241" s="2"/>
      <c r="D241" s="2"/>
    </row>
    <row r="242" spans="3:4">
      <c r="C242" s="2"/>
      <c r="D242" s="2"/>
    </row>
    <row r="243" spans="3:4">
      <c r="C243" s="2"/>
      <c r="D243" s="2"/>
    </row>
    <row r="244" spans="3:4">
      <c r="C244" s="2"/>
      <c r="D244" s="2"/>
    </row>
    <row r="245" spans="3:4">
      <c r="C245" s="2"/>
      <c r="D245" s="2"/>
    </row>
    <row r="246" spans="3:4">
      <c r="C246" s="2"/>
      <c r="D246" s="2"/>
    </row>
    <row r="247" spans="3:4">
      <c r="C247" s="2"/>
      <c r="D247" s="2"/>
    </row>
    <row r="248" spans="3:4">
      <c r="C248" s="2"/>
      <c r="D248" s="2"/>
    </row>
    <row r="249" spans="3:4">
      <c r="C249" s="2"/>
      <c r="D249" s="2"/>
    </row>
    <row r="250" spans="3:4">
      <c r="C250" s="2"/>
      <c r="D250" s="2"/>
    </row>
    <row r="251" spans="3:4">
      <c r="C251" s="2"/>
      <c r="D251" s="2"/>
    </row>
    <row r="252" spans="3:4">
      <c r="C252" s="2"/>
      <c r="D252" s="2"/>
    </row>
    <row r="253" spans="3:4">
      <c r="C253" s="2"/>
      <c r="D253" s="2"/>
    </row>
    <row r="254" spans="3:4">
      <c r="C254" s="2"/>
      <c r="D254" s="2"/>
    </row>
    <row r="255" spans="3:4">
      <c r="C255" s="2"/>
      <c r="D255" s="2"/>
    </row>
    <row r="256" spans="3:4">
      <c r="C256" s="2"/>
      <c r="D256" s="2"/>
    </row>
    <row r="257" spans="3:4">
      <c r="C257" s="2"/>
      <c r="D257" s="2"/>
    </row>
    <row r="258" spans="3:4">
      <c r="C258" s="2"/>
      <c r="D258" s="2"/>
    </row>
    <row r="259" spans="3:4">
      <c r="C259" s="2"/>
      <c r="D259" s="2"/>
    </row>
    <row r="260" spans="3:4">
      <c r="C260" s="2"/>
      <c r="D260" s="2"/>
    </row>
    <row r="261" spans="3:4">
      <c r="C261" s="2"/>
      <c r="D261" s="2"/>
    </row>
    <row r="262" spans="3:4">
      <c r="C262" s="2"/>
      <c r="D262" s="2"/>
    </row>
    <row r="263" spans="3:4">
      <c r="C263" s="2"/>
      <c r="D263" s="2"/>
    </row>
    <row r="264" spans="3:4">
      <c r="C264" s="2"/>
      <c r="D264" s="2"/>
    </row>
    <row r="265" spans="3:4">
      <c r="C265" s="2"/>
      <c r="D265" s="2"/>
    </row>
    <row r="266" spans="3:4">
      <c r="C266" s="2"/>
      <c r="D266" s="2"/>
    </row>
    <row r="267" spans="3:4">
      <c r="C267" s="2"/>
      <c r="D267" s="2"/>
    </row>
    <row r="268" spans="3:4">
      <c r="C268" s="2"/>
      <c r="D268" s="2"/>
    </row>
    <row r="269" spans="3:4">
      <c r="C269" s="2"/>
      <c r="D269" s="2"/>
    </row>
    <row r="270" spans="3:4">
      <c r="C270" s="2"/>
      <c r="D270" s="2"/>
    </row>
    <row r="271" spans="3:4">
      <c r="C271" s="2"/>
      <c r="D271" s="2"/>
    </row>
    <row r="272" spans="3:4">
      <c r="C272" s="2"/>
      <c r="D272" s="2"/>
    </row>
    <row r="273" spans="3:4">
      <c r="C273" s="2"/>
      <c r="D273" s="2"/>
    </row>
    <row r="274" spans="3:4">
      <c r="C274" s="2"/>
      <c r="D274" s="2"/>
    </row>
    <row r="275" spans="3:4">
      <c r="C275" s="2"/>
      <c r="D275" s="2"/>
    </row>
    <row r="276" spans="3:4">
      <c r="C276" s="2"/>
      <c r="D276" s="2"/>
    </row>
    <row r="277" spans="3:4">
      <c r="C277" s="2"/>
      <c r="D277" s="2"/>
    </row>
    <row r="278" spans="3:4">
      <c r="C278" s="2"/>
      <c r="D278" s="2"/>
    </row>
    <row r="279" spans="3:4">
      <c r="C279" s="2"/>
      <c r="D279" s="2"/>
    </row>
    <row r="280" spans="3:4">
      <c r="C280" s="2"/>
      <c r="D280" s="2"/>
    </row>
    <row r="281" spans="3:4">
      <c r="C281" s="2"/>
      <c r="D281" s="2"/>
    </row>
    <row r="282" spans="3:4">
      <c r="C282" s="2"/>
      <c r="D282" s="2"/>
    </row>
    <row r="283" spans="3:4">
      <c r="C283" s="2"/>
      <c r="D283" s="2"/>
    </row>
    <row r="284" spans="3:4">
      <c r="C284" s="2"/>
      <c r="D284" s="2"/>
    </row>
    <row r="285" spans="3:4">
      <c r="C285" s="2"/>
      <c r="D285" s="2"/>
    </row>
    <row r="286" spans="3:4">
      <c r="C286" s="2"/>
      <c r="D286" s="2"/>
    </row>
    <row r="287" spans="3:4">
      <c r="C287" s="2"/>
      <c r="D287" s="2"/>
    </row>
    <row r="288" spans="3:4">
      <c r="C288" s="2"/>
      <c r="D288" s="2"/>
    </row>
    <row r="289" spans="3:4">
      <c r="C289" s="2"/>
      <c r="D289" s="2"/>
    </row>
    <row r="290" spans="3:4">
      <c r="C290" s="2"/>
      <c r="D290" s="2"/>
    </row>
    <row r="291" spans="3:4">
      <c r="C291" s="2"/>
      <c r="D291" s="2"/>
    </row>
    <row r="292" spans="3:4">
      <c r="C292" s="2"/>
      <c r="D292" s="2"/>
    </row>
    <row r="293" spans="3:4">
      <c r="C293" s="2"/>
      <c r="D293" s="2"/>
    </row>
    <row r="294" spans="3:4">
      <c r="C294" s="2"/>
      <c r="D294" s="2"/>
    </row>
    <row r="295" spans="3:4">
      <c r="C295" s="2"/>
      <c r="D295" s="2"/>
    </row>
    <row r="296" spans="3:4">
      <c r="C296" s="2"/>
      <c r="D296" s="2"/>
    </row>
    <row r="297" spans="3:4">
      <c r="C297" s="2"/>
      <c r="D297" s="2"/>
    </row>
    <row r="298" spans="3:4">
      <c r="C298" s="2"/>
      <c r="D298" s="2"/>
    </row>
    <row r="299" spans="3:4">
      <c r="C299" s="2"/>
      <c r="D299" s="2"/>
    </row>
    <row r="300" spans="3:4">
      <c r="C300" s="2"/>
      <c r="D300" s="2"/>
    </row>
    <row r="301" spans="3:4">
      <c r="C301" s="2"/>
      <c r="D301" s="2"/>
    </row>
    <row r="302" spans="3:4">
      <c r="C302" s="2"/>
      <c r="D302" s="2"/>
    </row>
    <row r="303" spans="3:4">
      <c r="C303" s="2"/>
      <c r="D303" s="2"/>
    </row>
    <row r="304" spans="3:4">
      <c r="C304" s="2"/>
      <c r="D304" s="2"/>
    </row>
    <row r="305" spans="3:4">
      <c r="C305" s="2"/>
      <c r="D305" s="2"/>
    </row>
    <row r="306" spans="3:4">
      <c r="C306" s="2"/>
      <c r="D306" s="2"/>
    </row>
    <row r="307" spans="3:4">
      <c r="C307" s="2"/>
      <c r="D307" s="2"/>
    </row>
    <row r="308" spans="3:4">
      <c r="C308" s="2"/>
      <c r="D308" s="2"/>
    </row>
    <row r="309" spans="3:4">
      <c r="C309" s="2"/>
      <c r="D309" s="2"/>
    </row>
    <row r="310" spans="3:4">
      <c r="C310" s="2"/>
      <c r="D310" s="2"/>
    </row>
    <row r="311" spans="3:4">
      <c r="C311" s="2"/>
      <c r="D311" s="2"/>
    </row>
    <row r="312" spans="3:4">
      <c r="C312" s="2"/>
      <c r="D312" s="2"/>
    </row>
    <row r="313" spans="3:4">
      <c r="C313" s="2"/>
      <c r="D313" s="2"/>
    </row>
    <row r="314" spans="3:4">
      <c r="C314" s="2"/>
      <c r="D314" s="2"/>
    </row>
    <row r="315" spans="3:4">
      <c r="C315" s="2"/>
      <c r="D315" s="2"/>
    </row>
    <row r="316" spans="3:4">
      <c r="C316" s="2"/>
      <c r="D316" s="2"/>
    </row>
    <row r="317" spans="3:4">
      <c r="C317" s="2"/>
      <c r="D317" s="2"/>
    </row>
    <row r="318" spans="3:4">
      <c r="C318" s="2"/>
      <c r="D318" s="2"/>
    </row>
    <row r="319" spans="3:4">
      <c r="C319" s="2"/>
      <c r="D319" s="2"/>
    </row>
    <row r="320" spans="3:4">
      <c r="C320" s="2"/>
      <c r="D320" s="2"/>
    </row>
    <row r="321" spans="3:4">
      <c r="C321" s="2"/>
      <c r="D321" s="2"/>
    </row>
    <row r="322" spans="3:4">
      <c r="C322" s="2"/>
      <c r="D322" s="2"/>
    </row>
    <row r="323" spans="3:4">
      <c r="C323" s="2"/>
      <c r="D323" s="2"/>
    </row>
    <row r="324" spans="3:4">
      <c r="C324" s="2"/>
      <c r="D324" s="2"/>
    </row>
    <row r="325" spans="3:4">
      <c r="C325" s="2"/>
      <c r="D325" s="2"/>
    </row>
    <row r="326" spans="3:4">
      <c r="C326" s="2"/>
      <c r="D326" s="2"/>
    </row>
    <row r="327" spans="3:4">
      <c r="C327" s="2"/>
      <c r="D327" s="2"/>
    </row>
    <row r="328" spans="3:4">
      <c r="C328" s="2"/>
      <c r="D328" s="2"/>
    </row>
    <row r="329" spans="3:4">
      <c r="C329" s="2"/>
      <c r="D329" s="2"/>
    </row>
    <row r="330" spans="3:4">
      <c r="C330" s="2"/>
      <c r="D330" s="2"/>
    </row>
    <row r="331" spans="3:4">
      <c r="C331" s="2"/>
      <c r="D331" s="2"/>
    </row>
    <row r="332" spans="3:4">
      <c r="C332" s="2"/>
      <c r="D332" s="2"/>
    </row>
    <row r="333" spans="3:4">
      <c r="C333" s="2"/>
      <c r="D333" s="2"/>
    </row>
    <row r="334" spans="3:4">
      <c r="C334" s="2"/>
      <c r="D334" s="2"/>
    </row>
    <row r="335" spans="3:4">
      <c r="C335" s="2"/>
      <c r="D335" s="2"/>
    </row>
    <row r="336" spans="3:4">
      <c r="C336" s="2"/>
      <c r="D336" s="2"/>
    </row>
    <row r="337" spans="3:4">
      <c r="C337" s="2"/>
      <c r="D337" s="2"/>
    </row>
    <row r="338" spans="3:4">
      <c r="C338" s="2"/>
      <c r="D338" s="2"/>
    </row>
    <row r="339" spans="3:4">
      <c r="C339" s="2"/>
      <c r="D339" s="2"/>
    </row>
    <row r="340" spans="3:4">
      <c r="C340" s="2"/>
      <c r="D340" s="2"/>
    </row>
    <row r="341" spans="3:4">
      <c r="C341" s="2"/>
      <c r="D341" s="2"/>
    </row>
    <row r="342" spans="3:4">
      <c r="C342" s="2"/>
      <c r="D342" s="2"/>
    </row>
    <row r="343" spans="3:4">
      <c r="C343" s="2"/>
      <c r="D343" s="2"/>
    </row>
    <row r="344" spans="3:4">
      <c r="C344" s="2"/>
      <c r="D344" s="2"/>
    </row>
    <row r="345" spans="3:4">
      <c r="C345" s="2"/>
      <c r="D345" s="2"/>
    </row>
    <row r="346" spans="3:4">
      <c r="C346" s="2"/>
      <c r="D346" s="2"/>
    </row>
    <row r="347" spans="3:4">
      <c r="C347" s="2"/>
      <c r="D347" s="2"/>
    </row>
    <row r="348" spans="3:4">
      <c r="C348" s="2"/>
      <c r="D348" s="2"/>
    </row>
    <row r="349" spans="3:4">
      <c r="C349" s="2"/>
      <c r="D349" s="2"/>
    </row>
    <row r="350" spans="3:4">
      <c r="C350" s="2"/>
      <c r="D350" s="2"/>
    </row>
    <row r="351" spans="3:4">
      <c r="C351" s="2"/>
      <c r="D351" s="2"/>
    </row>
    <row r="352" spans="3:4">
      <c r="C352" s="2"/>
      <c r="D352" s="2"/>
    </row>
    <row r="353" spans="3:4">
      <c r="C353" s="2"/>
      <c r="D353" s="2"/>
    </row>
    <row r="354" spans="3:4">
      <c r="C354" s="2"/>
      <c r="D354" s="2"/>
    </row>
    <row r="355" spans="3:4">
      <c r="C355" s="2"/>
      <c r="D355" s="2"/>
    </row>
    <row r="356" spans="3:4">
      <c r="C356" s="2"/>
      <c r="D356" s="2"/>
    </row>
    <row r="357" spans="3:4">
      <c r="C357" s="2"/>
      <c r="D357" s="2"/>
    </row>
    <row r="358" spans="3:4">
      <c r="C358" s="2"/>
      <c r="D358" s="2"/>
    </row>
    <row r="359" spans="3:4">
      <c r="C359" s="2"/>
      <c r="D359" s="2"/>
    </row>
    <row r="360" spans="3:4">
      <c r="C360" s="2"/>
      <c r="D360" s="2"/>
    </row>
    <row r="361" spans="3:4">
      <c r="C361" s="2"/>
      <c r="D361" s="2"/>
    </row>
    <row r="362" spans="3:4">
      <c r="C362" s="2"/>
      <c r="D362" s="2"/>
    </row>
    <row r="363" spans="3:4">
      <c r="C363" s="2"/>
      <c r="D363" s="2"/>
    </row>
    <row r="364" spans="3:4">
      <c r="C364" s="2"/>
      <c r="D364" s="2"/>
    </row>
    <row r="365" spans="3:4">
      <c r="C365" s="2"/>
      <c r="D365" s="2"/>
    </row>
    <row r="366" spans="3:4">
      <c r="C366" s="2"/>
      <c r="D366" s="2"/>
    </row>
    <row r="367" spans="3:4">
      <c r="C367" s="2"/>
      <c r="D367" s="2"/>
    </row>
    <row r="368" spans="3:4">
      <c r="C368" s="2"/>
      <c r="D368" s="2"/>
    </row>
    <row r="369" spans="3:4">
      <c r="C369" s="2"/>
      <c r="D369" s="2"/>
    </row>
    <row r="370" spans="3:4">
      <c r="C370" s="2"/>
      <c r="D370" s="2"/>
    </row>
    <row r="371" spans="3:4">
      <c r="C371" s="2"/>
      <c r="D371" s="2"/>
    </row>
    <row r="372" spans="3:4">
      <c r="C372" s="2"/>
      <c r="D372" s="2"/>
    </row>
    <row r="373" spans="3:4">
      <c r="C373" s="2"/>
      <c r="D373" s="2"/>
    </row>
    <row r="374" spans="3:4">
      <c r="C374" s="2"/>
      <c r="D374" s="2"/>
    </row>
    <row r="375" spans="3:4">
      <c r="C375" s="2"/>
      <c r="D375" s="2"/>
    </row>
    <row r="376" spans="3:4">
      <c r="C376" s="2"/>
      <c r="D376" s="2"/>
    </row>
    <row r="377" spans="3:4">
      <c r="C377" s="2"/>
      <c r="D377" s="2"/>
    </row>
    <row r="378" spans="3:4">
      <c r="C378" s="2"/>
      <c r="D378" s="2"/>
    </row>
    <row r="379" spans="3:4">
      <c r="C379" s="2"/>
      <c r="D379" s="2"/>
    </row>
    <row r="380" spans="3:4">
      <c r="C380" s="2"/>
      <c r="D380" s="2"/>
    </row>
    <row r="381" spans="3:4">
      <c r="C381" s="2"/>
      <c r="D381" s="2"/>
    </row>
    <row r="382" spans="3:4">
      <c r="C382" s="2"/>
      <c r="D382" s="2"/>
    </row>
    <row r="383" spans="3:4">
      <c r="C383" s="2"/>
      <c r="D383" s="2"/>
    </row>
    <row r="384" spans="3:4">
      <c r="C384" s="2"/>
      <c r="D384" s="2"/>
    </row>
    <row r="385" spans="3:4">
      <c r="C385" s="2"/>
      <c r="D385" s="2"/>
    </row>
    <row r="386" spans="3:4">
      <c r="C386" s="2"/>
      <c r="D386" s="2"/>
    </row>
    <row r="387" spans="3:4">
      <c r="C387" s="2"/>
      <c r="D387" s="2"/>
    </row>
    <row r="388" spans="3:4">
      <c r="C388" s="2"/>
      <c r="D388" s="2"/>
    </row>
    <row r="389" spans="3:4">
      <c r="C389" s="2"/>
      <c r="D389" s="2"/>
    </row>
    <row r="390" spans="3:4">
      <c r="C390" s="2"/>
      <c r="D390" s="2"/>
    </row>
    <row r="391" spans="3:4">
      <c r="C391" s="2"/>
      <c r="D391" s="2"/>
    </row>
    <row r="392" spans="3:4">
      <c r="C392" s="2"/>
      <c r="D392" s="2"/>
    </row>
    <row r="393" spans="3:4">
      <c r="C393" s="2"/>
      <c r="D393" s="2"/>
    </row>
    <row r="394" spans="3:4">
      <c r="C394" s="2"/>
      <c r="D394" s="2"/>
    </row>
    <row r="395" spans="3:4">
      <c r="C395" s="2"/>
      <c r="D395" s="2"/>
    </row>
    <row r="396" spans="3:4">
      <c r="C396" s="2"/>
      <c r="D396" s="2"/>
    </row>
    <row r="397" spans="3:4">
      <c r="C397" s="2"/>
      <c r="D397" s="2"/>
    </row>
    <row r="398" spans="3:4">
      <c r="C398" s="2"/>
      <c r="D398" s="2"/>
    </row>
    <row r="399" spans="3:4">
      <c r="C399" s="2"/>
      <c r="D399" s="2"/>
    </row>
    <row r="400" spans="3:4">
      <c r="C400" s="2"/>
      <c r="D400" s="2"/>
    </row>
    <row r="401" spans="3:4">
      <c r="C401" s="2"/>
      <c r="D401" s="2"/>
    </row>
    <row r="402" spans="3:4">
      <c r="C402" s="2"/>
      <c r="D402" s="2"/>
    </row>
    <row r="403" spans="3:4">
      <c r="C403" s="2"/>
      <c r="D403" s="2"/>
    </row>
    <row r="404" spans="3:4">
      <c r="C404" s="2"/>
      <c r="D404" s="2"/>
    </row>
    <row r="405" spans="3:4">
      <c r="C405" s="2"/>
      <c r="D405" s="2"/>
    </row>
    <row r="406" spans="3:4">
      <c r="C406" s="2"/>
      <c r="D406" s="2"/>
    </row>
    <row r="407" spans="3:4">
      <c r="C407" s="2"/>
      <c r="D407" s="2"/>
    </row>
    <row r="408" spans="3:4">
      <c r="C408" s="2"/>
      <c r="D408" s="2"/>
    </row>
    <row r="409" spans="3:4">
      <c r="C409" s="2"/>
      <c r="D409" s="2"/>
    </row>
    <row r="410" spans="3:4">
      <c r="C410" s="2"/>
      <c r="D410" s="2"/>
    </row>
    <row r="411" spans="3:4">
      <c r="C411" s="2"/>
      <c r="D411" s="2"/>
    </row>
    <row r="412" spans="3:4">
      <c r="C412" s="2"/>
      <c r="D412" s="2"/>
    </row>
    <row r="413" spans="3:4">
      <c r="C413" s="2"/>
      <c r="D413" s="2"/>
    </row>
    <row r="414" spans="3:4">
      <c r="C414" s="2"/>
      <c r="D414" s="2"/>
    </row>
    <row r="415" spans="3:4">
      <c r="C415" s="2"/>
      <c r="D415" s="2"/>
    </row>
    <row r="416" spans="3:4">
      <c r="C416" s="2"/>
      <c r="D416" s="2"/>
    </row>
    <row r="417" spans="3:4">
      <c r="C417" s="2"/>
      <c r="D417" s="2"/>
    </row>
    <row r="418" spans="3:4">
      <c r="C418" s="2"/>
      <c r="D418" s="2"/>
    </row>
    <row r="419" spans="3:4">
      <c r="C419" s="2"/>
      <c r="D419" s="2"/>
    </row>
    <row r="420" spans="3:4">
      <c r="C420" s="2"/>
      <c r="D420" s="2"/>
    </row>
    <row r="421" spans="3:4">
      <c r="C421" s="2"/>
      <c r="D421" s="2"/>
    </row>
    <row r="422" spans="3:4">
      <c r="C422" s="2"/>
      <c r="D422" s="2"/>
    </row>
    <row r="423" spans="3:4">
      <c r="C423" s="2"/>
      <c r="D423" s="2"/>
    </row>
    <row r="424" spans="3:4">
      <c r="C424" s="2"/>
      <c r="D424" s="2"/>
    </row>
    <row r="425" spans="3:4">
      <c r="C425" s="2"/>
      <c r="D425" s="2"/>
    </row>
    <row r="426" spans="3:4">
      <c r="C426" s="2"/>
      <c r="D426" s="2"/>
    </row>
    <row r="427" spans="3:4">
      <c r="C427" s="2"/>
      <c r="D427" s="2"/>
    </row>
    <row r="428" spans="3:4">
      <c r="C428" s="2"/>
      <c r="D428" s="2"/>
    </row>
    <row r="429" spans="3:4">
      <c r="C429" s="2"/>
      <c r="D429" s="2"/>
    </row>
    <row r="430" spans="3:4">
      <c r="C430" s="2"/>
      <c r="D430" s="2"/>
    </row>
    <row r="431" spans="3:4">
      <c r="C431" s="2"/>
      <c r="D431" s="2"/>
    </row>
    <row r="432" spans="3:4">
      <c r="C432" s="2"/>
      <c r="D432" s="2"/>
    </row>
    <row r="433" spans="3:4">
      <c r="C433" s="2"/>
      <c r="D433" s="2"/>
    </row>
    <row r="434" spans="3:4">
      <c r="C434" s="2"/>
      <c r="D434" s="2"/>
    </row>
    <row r="435" spans="3:4">
      <c r="C435" s="2"/>
      <c r="D435" s="2"/>
    </row>
    <row r="436" spans="3:4">
      <c r="C436" s="2"/>
      <c r="D436" s="2"/>
    </row>
    <row r="437" spans="3:4">
      <c r="C437" s="2"/>
      <c r="D437" s="2"/>
    </row>
    <row r="438" spans="3:4">
      <c r="C438" s="2"/>
      <c r="D438" s="2"/>
    </row>
    <row r="439" spans="3:4">
      <c r="C439" s="2"/>
      <c r="D439" s="2"/>
    </row>
    <row r="440" spans="3:4">
      <c r="C440" s="2"/>
      <c r="D440" s="2"/>
    </row>
    <row r="441" spans="3:4">
      <c r="C441" s="2"/>
      <c r="D441" s="2"/>
    </row>
    <row r="442" spans="3:4">
      <c r="C442" s="2"/>
      <c r="D442" s="2"/>
    </row>
    <row r="443" spans="3:4">
      <c r="C443" s="2"/>
      <c r="D443" s="2"/>
    </row>
    <row r="444" spans="3:4">
      <c r="C444" s="2"/>
      <c r="D444" s="2"/>
    </row>
    <row r="445" spans="3:4">
      <c r="C445" s="2"/>
      <c r="D445" s="2"/>
    </row>
    <row r="446" spans="3:4">
      <c r="C446" s="2"/>
      <c r="D446" s="2"/>
    </row>
    <row r="447" spans="3:4">
      <c r="C447" s="2"/>
      <c r="D447" s="2"/>
    </row>
    <row r="448" spans="3:4">
      <c r="C448" s="2"/>
      <c r="D448" s="2"/>
    </row>
    <row r="449" spans="3:4">
      <c r="C449" s="2"/>
      <c r="D449" s="2"/>
    </row>
    <row r="450" spans="3:4">
      <c r="C450" s="2"/>
      <c r="D450" s="2"/>
    </row>
    <row r="451" spans="3:4">
      <c r="C451" s="2"/>
      <c r="D451" s="2"/>
    </row>
    <row r="452" spans="3:4">
      <c r="C452" s="2"/>
      <c r="D452" s="2"/>
    </row>
    <row r="453" spans="3:4">
      <c r="C453" s="2"/>
      <c r="D453" s="2"/>
    </row>
    <row r="454" spans="3:4">
      <c r="C454" s="2"/>
      <c r="D454" s="2"/>
    </row>
    <row r="455" spans="3:4">
      <c r="C455" s="2"/>
      <c r="D455" s="2"/>
    </row>
    <row r="456" spans="3:4">
      <c r="C456" s="2"/>
      <c r="D456" s="2"/>
    </row>
    <row r="457" spans="3:4">
      <c r="C457" s="2"/>
      <c r="D457" s="2"/>
    </row>
    <row r="458" spans="3:4">
      <c r="C458" s="2"/>
      <c r="D458" s="2"/>
    </row>
    <row r="459" spans="3:4">
      <c r="C459" s="2"/>
      <c r="D459" s="2"/>
    </row>
    <row r="460" spans="3:4">
      <c r="C460" s="2"/>
      <c r="D460" s="2"/>
    </row>
    <row r="461" spans="3:4">
      <c r="C461" s="2"/>
      <c r="D461" s="2"/>
    </row>
    <row r="462" spans="3:4">
      <c r="C462" s="2"/>
      <c r="D462" s="2"/>
    </row>
    <row r="463" spans="3:4">
      <c r="C463" s="2"/>
      <c r="D463" s="2"/>
    </row>
    <row r="464" spans="3:4">
      <c r="C464" s="2"/>
      <c r="D464" s="2"/>
    </row>
    <row r="465" spans="3:4">
      <c r="C465" s="2"/>
      <c r="D465" s="2"/>
    </row>
    <row r="466" spans="3:4">
      <c r="C466" s="2"/>
      <c r="D466" s="2"/>
    </row>
    <row r="467" spans="3:4">
      <c r="C467" s="2"/>
      <c r="D467" s="2"/>
    </row>
    <row r="468" spans="3:4">
      <c r="C468" s="2"/>
      <c r="D468" s="2"/>
    </row>
    <row r="469" spans="3:4">
      <c r="C469" s="2"/>
      <c r="D469" s="2"/>
    </row>
    <row r="470" spans="3:4">
      <c r="C470" s="2"/>
      <c r="D470" s="2"/>
    </row>
    <row r="471" spans="3:4">
      <c r="C471" s="2"/>
      <c r="D471" s="2"/>
    </row>
    <row r="472" spans="3:4">
      <c r="C472" s="2"/>
      <c r="D472" s="2"/>
    </row>
    <row r="473" spans="3:4">
      <c r="C473" s="2"/>
      <c r="D473" s="2"/>
    </row>
    <row r="474" spans="3:4">
      <c r="C474" s="2"/>
      <c r="D474" s="2"/>
    </row>
    <row r="475" spans="3:4">
      <c r="C475" s="2"/>
      <c r="D475" s="2"/>
    </row>
    <row r="476" spans="3:4">
      <c r="C476" s="2"/>
      <c r="D476" s="2"/>
    </row>
    <row r="477" spans="3:4">
      <c r="C477" s="2"/>
      <c r="D477" s="2"/>
    </row>
    <row r="478" spans="3:4">
      <c r="C478" s="2"/>
      <c r="D478" s="2"/>
    </row>
    <row r="479" spans="3:4">
      <c r="C479" s="2"/>
      <c r="D479" s="2"/>
    </row>
    <row r="480" spans="3:4">
      <c r="C480" s="2"/>
      <c r="D480" s="2"/>
    </row>
    <row r="481" spans="3:4">
      <c r="C481" s="2"/>
      <c r="D481" s="2"/>
    </row>
    <row r="482" spans="3:4">
      <c r="C482" s="2"/>
      <c r="D482" s="2"/>
    </row>
    <row r="483" spans="3:4">
      <c r="C483" s="2"/>
      <c r="D483" s="2"/>
    </row>
    <row r="484" spans="3:4">
      <c r="C484" s="2"/>
      <c r="D484" s="2"/>
    </row>
    <row r="485" spans="3:4">
      <c r="C485" s="2"/>
      <c r="D485" s="2"/>
    </row>
    <row r="486" spans="3:4">
      <c r="C486" s="2"/>
      <c r="D486" s="2"/>
    </row>
    <row r="487" spans="3:4">
      <c r="C487" s="2"/>
      <c r="D487" s="2"/>
    </row>
    <row r="488" spans="3:4">
      <c r="C488" s="2"/>
      <c r="D488" s="2"/>
    </row>
    <row r="489" spans="3:4">
      <c r="C489" s="2"/>
      <c r="D489" s="2"/>
    </row>
    <row r="490" spans="3:4">
      <c r="C490" s="2"/>
      <c r="D490" s="2"/>
    </row>
    <row r="491" spans="3:4">
      <c r="C491" s="2"/>
      <c r="D491" s="2"/>
    </row>
    <row r="492" spans="3:4">
      <c r="C492" s="2"/>
      <c r="D492" s="2"/>
    </row>
    <row r="493" spans="3:4">
      <c r="C493" s="2"/>
      <c r="D493" s="2"/>
    </row>
    <row r="494" spans="3:4">
      <c r="C494" s="2"/>
      <c r="D494" s="2"/>
    </row>
    <row r="495" spans="3:4">
      <c r="C495" s="2"/>
      <c r="D495" s="2"/>
    </row>
    <row r="496" spans="3:4">
      <c r="C496" s="2"/>
      <c r="D496" s="2"/>
    </row>
    <row r="497" spans="3:4">
      <c r="C497" s="2"/>
      <c r="D497" s="2"/>
    </row>
    <row r="498" spans="3:4">
      <c r="C498" s="2"/>
      <c r="D498" s="2"/>
    </row>
    <row r="499" spans="3:4">
      <c r="C499" s="2"/>
      <c r="D499" s="2"/>
    </row>
    <row r="500" spans="3:4">
      <c r="C500" s="2"/>
      <c r="D500" s="2"/>
    </row>
    <row r="501" spans="3:4">
      <c r="C501" s="2"/>
      <c r="D501" s="2"/>
    </row>
    <row r="502" spans="3:4">
      <c r="C502" s="2"/>
      <c r="D502" s="2"/>
    </row>
    <row r="503" spans="3:4">
      <c r="C503" s="2"/>
      <c r="D503" s="2"/>
    </row>
    <row r="504" spans="3:4">
      <c r="C504" s="2"/>
      <c r="D504" s="2"/>
    </row>
    <row r="505" spans="3:4">
      <c r="C505" s="2"/>
      <c r="D505" s="2"/>
    </row>
    <row r="506" spans="3:4">
      <c r="C506" s="2"/>
      <c r="D506" s="2"/>
    </row>
    <row r="507" spans="3:4">
      <c r="C507" s="2"/>
      <c r="D507" s="2"/>
    </row>
    <row r="508" spans="3:4">
      <c r="C508" s="2"/>
      <c r="D508" s="2"/>
    </row>
    <row r="509" spans="3:4">
      <c r="C509" s="2"/>
      <c r="D509" s="2"/>
    </row>
    <row r="510" spans="3:4">
      <c r="C510" s="2"/>
      <c r="D510" s="2"/>
    </row>
    <row r="511" spans="3:4">
      <c r="C511" s="2"/>
      <c r="D511" s="2"/>
    </row>
    <row r="512" spans="3:4">
      <c r="C512" s="2"/>
      <c r="D512" s="2"/>
    </row>
    <row r="513" spans="3:4">
      <c r="C513" s="2"/>
      <c r="D513" s="2"/>
    </row>
    <row r="514" spans="3:4">
      <c r="C514" s="2"/>
      <c r="D514" s="2"/>
    </row>
    <row r="515" spans="3:4">
      <c r="C515" s="2"/>
      <c r="D515" s="2"/>
    </row>
    <row r="516" spans="3:4">
      <c r="C516" s="2"/>
      <c r="D516" s="2"/>
    </row>
    <row r="517" spans="3:4">
      <c r="C517" s="2"/>
      <c r="D517" s="2"/>
    </row>
    <row r="518" spans="3:4">
      <c r="C518" s="2"/>
      <c r="D518" s="2"/>
    </row>
    <row r="519" spans="3:4">
      <c r="C519" s="2"/>
      <c r="D519" s="2"/>
    </row>
    <row r="520" spans="3:4">
      <c r="C520" s="2"/>
      <c r="D520" s="2"/>
    </row>
    <row r="521" spans="3:4">
      <c r="C521" s="2"/>
      <c r="D521" s="2"/>
    </row>
    <row r="522" spans="3:4">
      <c r="C522" s="2"/>
      <c r="D522" s="2"/>
    </row>
    <row r="523" spans="3:4">
      <c r="C523" s="2"/>
      <c r="D523" s="2"/>
    </row>
    <row r="524" spans="3:4">
      <c r="C524" s="2"/>
      <c r="D524" s="2"/>
    </row>
    <row r="525" spans="3:4">
      <c r="C525" s="2"/>
      <c r="D525" s="2"/>
    </row>
    <row r="526" spans="3:4">
      <c r="C526" s="2"/>
      <c r="D526" s="2"/>
    </row>
    <row r="527" spans="3:4">
      <c r="C527" s="2"/>
      <c r="D527" s="2"/>
    </row>
    <row r="528" spans="3:4">
      <c r="C528" s="2"/>
      <c r="D528" s="2"/>
    </row>
    <row r="529" spans="3:4">
      <c r="C529" s="2"/>
      <c r="D529" s="2"/>
    </row>
    <row r="530" spans="3:4">
      <c r="C530" s="2"/>
      <c r="D530" s="2"/>
    </row>
    <row r="531" spans="3:4">
      <c r="C531" s="2"/>
      <c r="D531" s="2"/>
    </row>
    <row r="532" spans="3:4">
      <c r="C532" s="2"/>
      <c r="D532" s="2"/>
    </row>
    <row r="533" spans="3:4">
      <c r="C533" s="2"/>
      <c r="D533" s="2"/>
    </row>
    <row r="534" spans="3:4">
      <c r="C534" s="2"/>
      <c r="D534" s="2"/>
    </row>
    <row r="535" spans="3:4">
      <c r="C535" s="2"/>
      <c r="D535" s="2"/>
    </row>
    <row r="536" spans="3:4">
      <c r="C536" s="2"/>
      <c r="D536" s="2"/>
    </row>
    <row r="537" spans="3:4">
      <c r="C537" s="2"/>
      <c r="D537" s="2"/>
    </row>
    <row r="538" spans="3:4">
      <c r="C538" s="2"/>
      <c r="D538" s="2"/>
    </row>
    <row r="539" spans="3:4">
      <c r="C539" s="2"/>
      <c r="D539" s="2"/>
    </row>
    <row r="540" spans="3:4">
      <c r="C540" s="2"/>
      <c r="D540" s="2"/>
    </row>
    <row r="541" spans="3:4">
      <c r="C541" s="2"/>
      <c r="D541" s="2"/>
    </row>
    <row r="542" spans="3:4">
      <c r="C542" s="2"/>
      <c r="D542" s="2"/>
    </row>
    <row r="543" spans="3:4">
      <c r="C543" s="2"/>
      <c r="D543" s="2"/>
    </row>
    <row r="544" spans="3:4">
      <c r="C544" s="2"/>
      <c r="D544" s="2"/>
    </row>
    <row r="545" spans="3:4">
      <c r="C545" s="2"/>
      <c r="D545" s="2"/>
    </row>
    <row r="546" spans="3:4">
      <c r="C546" s="2"/>
      <c r="D546" s="2"/>
    </row>
    <row r="547" spans="3:4">
      <c r="C547" s="2"/>
      <c r="D547" s="2"/>
    </row>
    <row r="548" spans="3:4">
      <c r="C548" s="2"/>
      <c r="D548" s="2"/>
    </row>
    <row r="549" spans="3:4">
      <c r="C549" s="2"/>
      <c r="D549" s="2"/>
    </row>
    <row r="550" spans="3:4">
      <c r="C550" s="2"/>
      <c r="D550" s="2"/>
    </row>
    <row r="551" spans="3:4">
      <c r="C551" s="2"/>
      <c r="D551" s="2"/>
    </row>
    <row r="552" spans="3:4">
      <c r="C552" s="2"/>
      <c r="D552" s="2"/>
    </row>
    <row r="553" spans="3:4">
      <c r="C553" s="2"/>
      <c r="D553" s="2"/>
    </row>
    <row r="554" spans="3:4">
      <c r="C554" s="2"/>
      <c r="D554" s="2"/>
    </row>
    <row r="555" spans="3:4">
      <c r="C555" s="2"/>
      <c r="D555" s="2"/>
    </row>
    <row r="556" spans="3:4">
      <c r="C556" s="2"/>
      <c r="D556" s="2"/>
    </row>
    <row r="557" spans="3:4">
      <c r="C557" s="2"/>
      <c r="D557" s="2"/>
    </row>
    <row r="558" spans="3:4">
      <c r="C558" s="2"/>
      <c r="D558" s="2"/>
    </row>
    <row r="559" spans="3:4">
      <c r="C559" s="2"/>
      <c r="D559" s="2"/>
    </row>
    <row r="560" spans="3:4">
      <c r="C560" s="2"/>
      <c r="D560" s="2"/>
    </row>
    <row r="561" spans="3:4">
      <c r="C561" s="2"/>
      <c r="D561" s="2"/>
    </row>
    <row r="562" spans="3:4">
      <c r="C562" s="2"/>
      <c r="D562" s="2"/>
    </row>
    <row r="563" spans="3:4">
      <c r="C563" s="2"/>
      <c r="D563" s="2"/>
    </row>
    <row r="564" spans="3:4">
      <c r="C564" s="2"/>
      <c r="D564" s="2"/>
    </row>
    <row r="565" spans="3:4">
      <c r="C565" s="2"/>
      <c r="D565" s="2"/>
    </row>
    <row r="566" spans="3:4">
      <c r="C566" s="2"/>
      <c r="D566" s="2"/>
    </row>
    <row r="567" spans="3:4">
      <c r="C567" s="2"/>
      <c r="D567" s="2"/>
    </row>
    <row r="568" spans="3:4">
      <c r="C568" s="2"/>
      <c r="D568" s="2"/>
    </row>
    <row r="569" spans="3:4">
      <c r="C569" s="2"/>
      <c r="D569" s="2"/>
    </row>
    <row r="570" spans="3:4">
      <c r="C570" s="2"/>
      <c r="D570" s="2"/>
    </row>
    <row r="571" spans="3:4">
      <c r="C571" s="2"/>
      <c r="D571" s="2"/>
    </row>
    <row r="572" spans="3:4">
      <c r="C572" s="2"/>
      <c r="D572" s="2"/>
    </row>
    <row r="573" spans="3:4">
      <c r="C573" s="2"/>
      <c r="D573" s="2"/>
    </row>
    <row r="574" spans="3:4">
      <c r="C574" s="2"/>
      <c r="D574" s="2"/>
    </row>
    <row r="575" spans="3:4">
      <c r="C575" s="2"/>
      <c r="D575" s="2"/>
    </row>
    <row r="576" spans="3:4">
      <c r="C576" s="2"/>
      <c r="D576" s="2"/>
    </row>
    <row r="577" spans="3:4">
      <c r="C577" s="2"/>
      <c r="D577" s="2"/>
    </row>
    <row r="578" spans="3:4">
      <c r="C578" s="2"/>
      <c r="D578" s="2"/>
    </row>
    <row r="579" spans="3:4">
      <c r="C579" s="2"/>
      <c r="D579" s="2"/>
    </row>
    <row r="580" spans="3:4">
      <c r="C580" s="2"/>
      <c r="D580" s="2"/>
    </row>
    <row r="581" spans="3:4">
      <c r="C581" s="2"/>
      <c r="D581" s="2"/>
    </row>
    <row r="582" spans="3:4">
      <c r="C582" s="2"/>
      <c r="D582" s="2"/>
    </row>
    <row r="583" spans="3:4">
      <c r="C583" s="2"/>
      <c r="D583" s="2"/>
    </row>
    <row r="584" spans="3:4">
      <c r="C584" s="2"/>
      <c r="D584" s="2"/>
    </row>
    <row r="585" spans="3:4">
      <c r="C585" s="2"/>
      <c r="D585" s="2"/>
    </row>
    <row r="586" spans="3:4">
      <c r="C586" s="2"/>
      <c r="D586" s="2"/>
    </row>
    <row r="587" spans="3:4">
      <c r="C587" s="2"/>
      <c r="D587" s="2"/>
    </row>
    <row r="588" spans="3:4">
      <c r="C588" s="2"/>
      <c r="D588" s="2"/>
    </row>
    <row r="589" spans="3:4">
      <c r="C589" s="2"/>
      <c r="D589" s="2"/>
    </row>
    <row r="590" spans="3:4">
      <c r="C590" s="2"/>
      <c r="D590" s="2"/>
    </row>
    <row r="591" spans="3:4">
      <c r="C591" s="2"/>
      <c r="D591" s="2"/>
    </row>
    <row r="592" spans="3:4">
      <c r="C592" s="2"/>
      <c r="D592" s="2"/>
    </row>
    <row r="593" spans="3:4">
      <c r="C593" s="2"/>
      <c r="D593" s="2"/>
    </row>
    <row r="594" spans="3:4">
      <c r="C594" s="2"/>
      <c r="D594" s="2"/>
    </row>
    <row r="595" spans="3:4">
      <c r="C595" s="2"/>
      <c r="D595" s="2"/>
    </row>
    <row r="596" spans="3:4">
      <c r="C596" s="2"/>
      <c r="D596" s="2"/>
    </row>
    <row r="597" spans="3:4">
      <c r="C597" s="2"/>
      <c r="D597" s="2"/>
    </row>
    <row r="598" spans="3:4">
      <c r="C598" s="2"/>
      <c r="D598" s="2"/>
    </row>
    <row r="599" spans="3:4">
      <c r="C599" s="2"/>
      <c r="D599" s="2"/>
    </row>
    <row r="600" spans="3:4">
      <c r="C600" s="2"/>
      <c r="D600" s="2"/>
    </row>
    <row r="601" spans="3:4">
      <c r="C601" s="2"/>
      <c r="D601" s="2"/>
    </row>
    <row r="602" spans="3:4">
      <c r="C602" s="2"/>
      <c r="D602" s="2"/>
    </row>
    <row r="603" spans="3:4">
      <c r="C603" s="2"/>
      <c r="D603" s="2"/>
    </row>
    <row r="604" spans="3:4">
      <c r="C604" s="2"/>
      <c r="D604" s="2"/>
    </row>
    <row r="605" spans="3:4">
      <c r="C605" s="2"/>
      <c r="D605" s="2"/>
    </row>
    <row r="606" spans="3:4">
      <c r="C606" s="2"/>
      <c r="D606" s="2"/>
    </row>
    <row r="607" spans="3:4">
      <c r="C607" s="2"/>
      <c r="D607" s="2"/>
    </row>
    <row r="608" spans="3:4">
      <c r="C608" s="2"/>
      <c r="D608" s="2"/>
    </row>
    <row r="609" spans="3:4">
      <c r="C609" s="2"/>
      <c r="D609" s="2"/>
    </row>
    <row r="610" spans="3:4">
      <c r="C610" s="2"/>
      <c r="D610" s="2"/>
    </row>
    <row r="611" spans="3:4">
      <c r="C611" s="2"/>
      <c r="D611" s="2"/>
    </row>
    <row r="612" spans="3:4">
      <c r="C612" s="2"/>
      <c r="D612" s="2"/>
    </row>
    <row r="613" spans="3:4">
      <c r="C613" s="2"/>
      <c r="D613" s="2"/>
    </row>
    <row r="614" spans="3:4">
      <c r="C614" s="2"/>
      <c r="D614" s="2"/>
    </row>
    <row r="615" spans="3:4">
      <c r="C615" s="2"/>
      <c r="D615" s="2"/>
    </row>
    <row r="616" spans="3:4">
      <c r="C616" s="2"/>
      <c r="D616" s="2"/>
    </row>
    <row r="617" spans="3:4">
      <c r="C617" s="2"/>
      <c r="D617" s="2"/>
    </row>
    <row r="618" spans="3:4">
      <c r="C618" s="2"/>
      <c r="D618" s="2"/>
    </row>
    <row r="619" spans="3:4">
      <c r="C619" s="2"/>
      <c r="D619" s="2"/>
    </row>
    <row r="620" spans="3:4">
      <c r="C620" s="2"/>
      <c r="D620" s="2"/>
    </row>
    <row r="621" spans="3:4">
      <c r="C621" s="2"/>
      <c r="D621" s="2"/>
    </row>
    <row r="622" spans="3:4">
      <c r="C622" s="2"/>
      <c r="D622" s="2"/>
    </row>
    <row r="623" spans="3:4">
      <c r="C623" s="2"/>
      <c r="D623" s="2"/>
    </row>
    <row r="624" spans="3:4">
      <c r="C624" s="2"/>
      <c r="D624" s="2"/>
    </row>
    <row r="625" spans="3:4">
      <c r="C625" s="2"/>
      <c r="D625" s="2"/>
    </row>
    <row r="626" spans="3:4">
      <c r="C626" s="2"/>
      <c r="D626" s="2"/>
    </row>
    <row r="627" spans="3:4">
      <c r="C627" s="2"/>
      <c r="D627" s="2"/>
    </row>
    <row r="628" spans="3:4">
      <c r="C628" s="2"/>
      <c r="D628" s="2"/>
    </row>
    <row r="629" spans="3:4">
      <c r="C629" s="2"/>
      <c r="D629" s="2"/>
    </row>
    <row r="630" spans="3:4">
      <c r="C630" s="2"/>
      <c r="D630" s="2"/>
    </row>
    <row r="631" spans="3:4">
      <c r="C631" s="2"/>
      <c r="D631" s="2"/>
    </row>
    <row r="632" spans="3:4">
      <c r="C632" s="2"/>
      <c r="D632" s="2"/>
    </row>
    <row r="633" spans="3:4">
      <c r="C633" s="2"/>
      <c r="D633" s="2"/>
    </row>
    <row r="634" spans="3:4">
      <c r="C634" s="2"/>
      <c r="D634" s="2"/>
    </row>
    <row r="635" spans="3:4">
      <c r="C635" s="2"/>
      <c r="D635" s="2"/>
    </row>
    <row r="636" spans="3:4">
      <c r="C636" s="2"/>
      <c r="D636" s="2"/>
    </row>
    <row r="637" spans="3:4">
      <c r="C637" s="2"/>
      <c r="D637" s="2"/>
    </row>
    <row r="638" spans="3:4">
      <c r="C638" s="2"/>
      <c r="D638" s="2"/>
    </row>
    <row r="639" spans="3:4">
      <c r="C639" s="2"/>
      <c r="D639" s="2"/>
    </row>
    <row r="640" spans="3:4">
      <c r="C640" s="2"/>
      <c r="D640" s="2"/>
    </row>
    <row r="641" spans="3:4">
      <c r="C641" s="2"/>
      <c r="D641" s="2"/>
    </row>
    <row r="642" spans="3:4">
      <c r="C642" s="2"/>
      <c r="D642" s="2"/>
    </row>
    <row r="643" spans="3:4">
      <c r="C643" s="2"/>
      <c r="D643" s="2"/>
    </row>
    <row r="644" spans="3:4">
      <c r="C644" s="2"/>
      <c r="D644" s="2"/>
    </row>
    <row r="645" spans="3:4">
      <c r="C645" s="2"/>
      <c r="D645" s="2"/>
    </row>
    <row r="646" spans="3:4">
      <c r="C646" s="2"/>
      <c r="D646" s="2"/>
    </row>
    <row r="647" spans="3:4">
      <c r="C647" s="2"/>
      <c r="D647" s="2"/>
    </row>
    <row r="648" spans="3:4">
      <c r="C648" s="2"/>
      <c r="D648" s="2"/>
    </row>
    <row r="649" spans="3:4">
      <c r="C649" s="2"/>
      <c r="D649" s="2"/>
    </row>
    <row r="650" spans="3:4">
      <c r="C650" s="2"/>
      <c r="D650" s="2"/>
    </row>
    <row r="651" spans="3:4">
      <c r="C651" s="2"/>
      <c r="D651" s="2"/>
    </row>
    <row r="652" spans="3:4">
      <c r="C652" s="2"/>
      <c r="D652" s="2"/>
    </row>
    <row r="653" spans="3:4">
      <c r="C653" s="2"/>
      <c r="D653" s="2"/>
    </row>
    <row r="654" spans="3:4">
      <c r="C654" s="2"/>
      <c r="D654" s="2"/>
    </row>
    <row r="655" spans="3:4">
      <c r="C655" s="2"/>
      <c r="D655" s="2"/>
    </row>
    <row r="656" spans="3:4">
      <c r="C656" s="2"/>
      <c r="D656" s="2"/>
    </row>
    <row r="657" spans="3:4">
      <c r="C657" s="2"/>
      <c r="D657" s="2"/>
    </row>
    <row r="658" spans="3:4">
      <c r="C658" s="2"/>
      <c r="D658" s="2"/>
    </row>
    <row r="659" spans="3:4">
      <c r="C659" s="2"/>
      <c r="D659" s="2"/>
    </row>
    <row r="660" spans="3:4">
      <c r="C660" s="2"/>
      <c r="D660" s="2"/>
    </row>
    <row r="661" spans="3:4">
      <c r="C661" s="2"/>
      <c r="D661" s="2"/>
    </row>
    <row r="662" spans="3:4">
      <c r="C662" s="2"/>
      <c r="D662" s="2"/>
    </row>
    <row r="663" spans="3:4">
      <c r="C663" s="2"/>
      <c r="D663" s="2"/>
    </row>
    <row r="664" spans="3:4">
      <c r="C664" s="2"/>
      <c r="D664" s="2"/>
    </row>
    <row r="665" spans="3:4">
      <c r="C665" s="2"/>
      <c r="D665" s="2"/>
    </row>
    <row r="666" spans="3:4">
      <c r="C666" s="2"/>
      <c r="D666" s="2"/>
    </row>
    <row r="667" spans="3:4">
      <c r="C667" s="2"/>
      <c r="D667" s="2"/>
    </row>
    <row r="668" spans="3:4">
      <c r="C668" s="2"/>
      <c r="D668" s="2"/>
    </row>
    <row r="669" spans="3:4">
      <c r="C669" s="2"/>
      <c r="D669" s="2"/>
    </row>
    <row r="670" spans="3:4">
      <c r="C670" s="2"/>
      <c r="D670" s="2"/>
    </row>
    <row r="671" spans="3:4">
      <c r="C671" s="2"/>
      <c r="D671" s="2"/>
    </row>
    <row r="672" spans="3:4">
      <c r="C672" s="2"/>
      <c r="D672" s="2"/>
    </row>
    <row r="673" spans="3:4">
      <c r="C673" s="2"/>
      <c r="D673" s="2"/>
    </row>
    <row r="674" spans="3:4">
      <c r="C674" s="2"/>
      <c r="D674" s="2"/>
    </row>
    <row r="675" spans="3:4">
      <c r="C675" s="2"/>
      <c r="D675" s="2"/>
    </row>
    <row r="676" spans="3:4">
      <c r="C676" s="2"/>
      <c r="D676" s="2"/>
    </row>
    <row r="677" spans="3:4">
      <c r="C677" s="2"/>
      <c r="D677" s="2"/>
    </row>
    <row r="678" spans="3:4">
      <c r="C678" s="2"/>
      <c r="D678" s="2"/>
    </row>
    <row r="679" spans="3:4">
      <c r="C679" s="2"/>
      <c r="D679" s="2"/>
    </row>
    <row r="680" spans="3:4">
      <c r="C680" s="2"/>
      <c r="D680" s="2"/>
    </row>
    <row r="681" spans="3:4">
      <c r="C681" s="2"/>
      <c r="D681" s="2"/>
    </row>
    <row r="682" spans="3:4">
      <c r="C682" s="2"/>
      <c r="D682" s="2"/>
    </row>
    <row r="683" spans="3:4">
      <c r="C683" s="2"/>
      <c r="D683" s="2"/>
    </row>
    <row r="684" spans="3:4">
      <c r="C684" s="2"/>
      <c r="D684" s="2"/>
    </row>
    <row r="685" spans="3:4">
      <c r="C685" s="2"/>
      <c r="D685" s="2"/>
    </row>
    <row r="686" spans="3:4">
      <c r="C686" s="2"/>
      <c r="D686" s="2"/>
    </row>
    <row r="687" spans="3:4">
      <c r="C687" s="2"/>
      <c r="D687" s="2"/>
    </row>
    <row r="688" spans="3:4">
      <c r="C688" s="2"/>
      <c r="D688" s="2"/>
    </row>
    <row r="689" spans="3:4">
      <c r="C689" s="2"/>
      <c r="D689" s="2"/>
    </row>
    <row r="690" spans="3:4">
      <c r="C690" s="2"/>
      <c r="D690" s="2"/>
    </row>
    <row r="691" spans="3:4">
      <c r="C691" s="2"/>
      <c r="D691" s="2"/>
    </row>
    <row r="692" spans="3:4">
      <c r="C692" s="2"/>
      <c r="D692" s="2"/>
    </row>
    <row r="693" spans="3:4">
      <c r="C693" s="2"/>
      <c r="D693" s="2"/>
    </row>
    <row r="694" spans="3:4">
      <c r="C694" s="2"/>
      <c r="D694" s="2"/>
    </row>
    <row r="695" spans="3:4">
      <c r="C695" s="2"/>
      <c r="D695" s="2"/>
    </row>
    <row r="696" spans="3:4">
      <c r="C696" s="2"/>
      <c r="D696" s="2"/>
    </row>
    <row r="697" spans="3:4">
      <c r="C697" s="2"/>
      <c r="D697" s="2"/>
    </row>
    <row r="698" spans="3:4">
      <c r="C698" s="2"/>
      <c r="D698" s="2"/>
    </row>
    <row r="699" spans="3:4">
      <c r="C699" s="2"/>
      <c r="D699" s="2"/>
    </row>
    <row r="700" spans="3:4">
      <c r="C700" s="2"/>
      <c r="D700" s="2"/>
    </row>
    <row r="701" spans="3:4">
      <c r="C701" s="2"/>
      <c r="D701" s="2"/>
    </row>
    <row r="702" spans="3:4">
      <c r="C702" s="2"/>
      <c r="D702" s="2"/>
    </row>
    <row r="703" spans="3:4">
      <c r="C703" s="2"/>
      <c r="D703" s="2"/>
    </row>
    <row r="704" spans="3:4">
      <c r="C704" s="2"/>
      <c r="D704" s="2"/>
    </row>
    <row r="705" spans="3:4">
      <c r="C705" s="2"/>
      <c r="D705" s="2"/>
    </row>
    <row r="706" spans="3:4">
      <c r="C706" s="2"/>
      <c r="D706" s="2"/>
    </row>
    <row r="707" spans="3:4">
      <c r="C707" s="2"/>
      <c r="D707" s="2"/>
    </row>
    <row r="708" spans="3:4">
      <c r="C708" s="2"/>
      <c r="D708" s="2"/>
    </row>
    <row r="709" spans="3:4">
      <c r="C709" s="2"/>
      <c r="D709" s="2"/>
    </row>
    <row r="710" spans="3:4">
      <c r="C710" s="2"/>
      <c r="D710" s="2"/>
    </row>
    <row r="711" spans="3:4">
      <c r="C711" s="2"/>
      <c r="D711" s="2"/>
    </row>
    <row r="712" spans="3:4">
      <c r="C712" s="2"/>
      <c r="D712" s="2"/>
    </row>
    <row r="713" spans="3:4">
      <c r="C713" s="2"/>
      <c r="D713" s="2"/>
    </row>
    <row r="714" spans="3:4">
      <c r="C714" s="2"/>
      <c r="D714" s="2"/>
    </row>
    <row r="715" spans="3:4">
      <c r="C715" s="2"/>
      <c r="D715" s="2"/>
    </row>
    <row r="716" spans="3:4">
      <c r="C716" s="2"/>
      <c r="D716" s="2"/>
    </row>
    <row r="717" spans="3:4">
      <c r="C717" s="2"/>
      <c r="D717" s="2"/>
    </row>
    <row r="718" spans="3:4">
      <c r="C718" s="2"/>
      <c r="D718" s="2"/>
    </row>
    <row r="719" spans="3:4">
      <c r="C719" s="2"/>
      <c r="D719" s="2"/>
    </row>
    <row r="720" spans="3:4">
      <c r="C720" s="2"/>
      <c r="D720" s="2"/>
    </row>
    <row r="721" spans="3:4">
      <c r="C721" s="2"/>
      <c r="D721" s="2"/>
    </row>
    <row r="722" spans="3:4">
      <c r="C722" s="2"/>
      <c r="D722" s="2"/>
    </row>
    <row r="723" spans="3:4">
      <c r="C723" s="2"/>
      <c r="D723" s="2"/>
    </row>
    <row r="724" spans="3:4">
      <c r="C724" s="2"/>
      <c r="D724" s="2"/>
    </row>
    <row r="725" spans="3:4">
      <c r="C725" s="2"/>
      <c r="D725" s="2"/>
    </row>
    <row r="726" spans="3:4">
      <c r="C726" s="2"/>
      <c r="D726" s="2"/>
    </row>
    <row r="727" spans="3:4">
      <c r="C727" s="2"/>
      <c r="D727" s="2"/>
    </row>
    <row r="728" spans="3:4">
      <c r="C728" s="2"/>
      <c r="D728" s="2"/>
    </row>
    <row r="729" spans="3:4">
      <c r="C729" s="2"/>
      <c r="D729" s="2"/>
    </row>
    <row r="730" spans="3:4">
      <c r="C730" s="2"/>
      <c r="D730" s="2"/>
    </row>
    <row r="731" spans="3:4">
      <c r="C731" s="2"/>
      <c r="D731" s="2"/>
    </row>
    <row r="732" spans="3:4">
      <c r="C732" s="2"/>
      <c r="D732" s="2"/>
    </row>
    <row r="733" spans="3:4">
      <c r="C733" s="2"/>
      <c r="D733" s="2"/>
    </row>
    <row r="734" spans="3:4">
      <c r="C734" s="2"/>
      <c r="D734" s="2"/>
    </row>
    <row r="735" spans="3:4">
      <c r="C735" s="2"/>
      <c r="D735" s="2"/>
    </row>
    <row r="736" spans="3:4">
      <c r="C736" s="2"/>
      <c r="D736" s="2"/>
    </row>
    <row r="737" spans="3:4">
      <c r="C737" s="2"/>
      <c r="D737" s="2"/>
    </row>
    <row r="738" spans="3:4">
      <c r="C738" s="2"/>
      <c r="D738" s="2"/>
    </row>
    <row r="739" spans="3:4">
      <c r="C739" s="2"/>
      <c r="D739" s="2"/>
    </row>
    <row r="740" spans="3:4">
      <c r="C740" s="2"/>
      <c r="D740" s="2"/>
    </row>
    <row r="741" spans="3:4">
      <c r="C741" s="2"/>
      <c r="D741" s="2"/>
    </row>
    <row r="742" spans="3:4">
      <c r="C742" s="2"/>
      <c r="D742" s="2"/>
    </row>
    <row r="743" spans="3:4">
      <c r="C743" s="2"/>
      <c r="D743" s="2"/>
    </row>
    <row r="744" spans="3:4">
      <c r="C744" s="2"/>
      <c r="D744" s="2"/>
    </row>
    <row r="745" spans="3:4">
      <c r="C745" s="2"/>
      <c r="D745" s="2"/>
    </row>
    <row r="746" spans="3:4">
      <c r="C746" s="2"/>
      <c r="D746" s="2"/>
    </row>
    <row r="747" spans="3:4">
      <c r="C747" s="2"/>
      <c r="D747" s="2"/>
    </row>
    <row r="748" spans="3:4">
      <c r="C748" s="2"/>
      <c r="D748" s="2"/>
    </row>
    <row r="749" spans="3:4">
      <c r="C749" s="2"/>
      <c r="D749" s="2"/>
    </row>
    <row r="750" spans="3:4">
      <c r="C750" s="2"/>
      <c r="D750" s="2"/>
    </row>
    <row r="751" spans="3:4">
      <c r="C751" s="2"/>
      <c r="D751" s="2"/>
    </row>
    <row r="752" spans="3:4">
      <c r="C752" s="2"/>
      <c r="D752" s="2"/>
    </row>
    <row r="753" spans="3:4">
      <c r="C753" s="2"/>
      <c r="D753" s="2"/>
    </row>
    <row r="754" spans="3:4">
      <c r="C754" s="2"/>
      <c r="D754" s="2"/>
    </row>
    <row r="755" spans="3:4">
      <c r="C755" s="2"/>
      <c r="D755" s="2"/>
    </row>
    <row r="756" spans="3:4">
      <c r="C756" s="2"/>
      <c r="D756" s="2"/>
    </row>
    <row r="757" spans="3:4">
      <c r="C757" s="2"/>
      <c r="D757" s="2"/>
    </row>
    <row r="758" spans="3:4">
      <c r="C758" s="2"/>
      <c r="D758" s="2"/>
    </row>
    <row r="759" spans="3:4">
      <c r="C759" s="2"/>
      <c r="D759" s="2"/>
    </row>
    <row r="760" spans="3:4">
      <c r="C760" s="2"/>
      <c r="D760" s="2"/>
    </row>
    <row r="761" spans="3:4">
      <c r="C761" s="2"/>
      <c r="D761" s="2"/>
    </row>
    <row r="762" spans="3:4">
      <c r="C762" s="2"/>
      <c r="D762" s="2"/>
    </row>
    <row r="763" spans="3:4">
      <c r="C763" s="2"/>
      <c r="D763" s="2"/>
    </row>
    <row r="764" spans="3:4">
      <c r="C764" s="2"/>
      <c r="D764" s="2"/>
    </row>
    <row r="765" spans="3:4">
      <c r="C765" s="2"/>
      <c r="D765" s="2"/>
    </row>
    <row r="766" spans="3:4">
      <c r="C766" s="2"/>
      <c r="D766" s="2"/>
    </row>
    <row r="767" spans="3:4">
      <c r="C767" s="2"/>
      <c r="D767" s="2"/>
    </row>
    <row r="768" spans="3:4">
      <c r="C768" s="2"/>
      <c r="D768" s="2"/>
    </row>
    <row r="769" spans="3:4">
      <c r="C769" s="2"/>
      <c r="D769" s="2"/>
    </row>
    <row r="770" spans="3:4">
      <c r="C770" s="2"/>
      <c r="D770" s="2"/>
    </row>
    <row r="771" spans="3:4">
      <c r="C771" s="2"/>
      <c r="D771" s="2"/>
    </row>
    <row r="772" spans="3:4">
      <c r="C772" s="2"/>
      <c r="D772" s="2"/>
    </row>
    <row r="773" spans="3:4">
      <c r="C773" s="2"/>
      <c r="D773" s="2"/>
    </row>
    <row r="774" spans="3:4">
      <c r="C774" s="2"/>
      <c r="D774" s="2"/>
    </row>
    <row r="775" spans="3:4">
      <c r="C775" s="2"/>
      <c r="D775" s="2"/>
    </row>
    <row r="776" spans="3:4">
      <c r="C776" s="2"/>
      <c r="D776" s="2"/>
    </row>
    <row r="777" spans="3:4">
      <c r="C777" s="2"/>
      <c r="D777" s="2"/>
    </row>
    <row r="778" spans="3:4">
      <c r="C778" s="2"/>
      <c r="D778" s="2"/>
    </row>
    <row r="779" spans="3:4">
      <c r="C779" s="2"/>
      <c r="D779" s="2"/>
    </row>
    <row r="780" spans="3:4">
      <c r="C780" s="2"/>
      <c r="D780" s="2"/>
    </row>
    <row r="781" spans="3:4">
      <c r="C781" s="2"/>
      <c r="D781" s="2"/>
    </row>
    <row r="782" spans="3:4">
      <c r="C782" s="2"/>
      <c r="D782" s="2"/>
    </row>
    <row r="783" spans="3:4">
      <c r="C783" s="2"/>
      <c r="D783" s="2"/>
    </row>
    <row r="784" spans="3:4">
      <c r="C784" s="2"/>
      <c r="D784" s="2"/>
    </row>
    <row r="785" spans="3:4">
      <c r="C785" s="2"/>
      <c r="D785" s="2"/>
    </row>
    <row r="786" spans="3:4">
      <c r="C786" s="2"/>
      <c r="D786" s="2"/>
    </row>
    <row r="787" spans="3:4">
      <c r="C787" s="2"/>
      <c r="D787" s="2"/>
    </row>
    <row r="788" spans="3:4">
      <c r="C788" s="2"/>
      <c r="D788" s="2"/>
    </row>
    <row r="789" spans="3:4">
      <c r="C789" s="2"/>
      <c r="D789" s="2"/>
    </row>
    <row r="790" spans="3:4">
      <c r="C790" s="2"/>
      <c r="D790" s="2"/>
    </row>
    <row r="791" spans="3:4">
      <c r="C791" s="2"/>
      <c r="D791" s="2"/>
    </row>
    <row r="792" spans="3:4">
      <c r="C792" s="2"/>
      <c r="D792" s="2"/>
    </row>
    <row r="793" spans="3:4">
      <c r="C793" s="2"/>
      <c r="D793" s="2"/>
    </row>
    <row r="794" spans="3:4">
      <c r="C794" s="2"/>
      <c r="D794" s="2"/>
    </row>
    <row r="795" spans="3:4">
      <c r="C795" s="2"/>
      <c r="D795" s="2"/>
    </row>
    <row r="796" spans="3:4">
      <c r="C796" s="2"/>
      <c r="D796" s="2"/>
    </row>
    <row r="797" spans="3:4">
      <c r="C797" s="2"/>
      <c r="D797" s="2"/>
    </row>
    <row r="798" spans="3:4">
      <c r="C798" s="2"/>
      <c r="D798" s="2"/>
    </row>
    <row r="799" spans="3:4">
      <c r="C799" s="2"/>
      <c r="D799" s="2"/>
    </row>
    <row r="800" spans="3:4">
      <c r="C800" s="2"/>
      <c r="D800" s="2"/>
    </row>
    <row r="801" spans="3:4">
      <c r="C801" s="2"/>
      <c r="D801" s="2"/>
    </row>
    <row r="802" spans="3:4">
      <c r="C802" s="2"/>
      <c r="D802" s="2"/>
    </row>
    <row r="803" spans="3:4">
      <c r="C803" s="2"/>
      <c r="D803" s="2"/>
    </row>
    <row r="804" spans="3:4">
      <c r="C804" s="2"/>
      <c r="D804" s="2"/>
    </row>
    <row r="805" spans="3:4">
      <c r="C805" s="2"/>
      <c r="D805" s="2"/>
    </row>
    <row r="806" spans="3:4">
      <c r="C806" s="2"/>
      <c r="D806" s="2"/>
    </row>
    <row r="807" spans="3:4">
      <c r="C807" s="2"/>
      <c r="D807" s="2"/>
    </row>
    <row r="808" spans="3:4">
      <c r="C808" s="2"/>
      <c r="D808" s="2"/>
    </row>
    <row r="809" spans="3:4">
      <c r="C809" s="2"/>
      <c r="D809" s="2"/>
    </row>
    <row r="810" spans="3:4">
      <c r="C810" s="2"/>
      <c r="D810" s="2"/>
    </row>
    <row r="811" spans="3:4">
      <c r="C811" s="2"/>
      <c r="D811" s="2"/>
    </row>
    <row r="812" spans="3:4">
      <c r="C812" s="2"/>
      <c r="D812" s="2"/>
    </row>
    <row r="813" spans="3:4">
      <c r="C813" s="2"/>
      <c r="D813" s="2"/>
    </row>
    <row r="814" spans="3:4">
      <c r="C814" s="2"/>
      <c r="D814" s="2"/>
    </row>
    <row r="815" spans="3:4">
      <c r="C815" s="2"/>
      <c r="D815" s="2"/>
    </row>
    <row r="816" spans="3:4">
      <c r="C816" s="2"/>
      <c r="D816" s="2"/>
    </row>
    <row r="817" spans="3:4">
      <c r="C817" s="2"/>
      <c r="D817" s="2"/>
    </row>
    <row r="818" spans="3:4">
      <c r="C818" s="2"/>
      <c r="D818" s="2"/>
    </row>
    <row r="819" spans="3:4">
      <c r="C819" s="2"/>
      <c r="D819" s="2"/>
    </row>
    <row r="820" spans="3:4">
      <c r="C820" s="2"/>
      <c r="D820" s="2"/>
    </row>
    <row r="821" spans="3:4">
      <c r="C821" s="2"/>
      <c r="D821" s="2"/>
    </row>
    <row r="822" spans="3:4">
      <c r="C822" s="2"/>
      <c r="D822" s="2"/>
    </row>
    <row r="823" spans="3:4">
      <c r="C823" s="2"/>
      <c r="D823" s="2"/>
    </row>
    <row r="824" spans="3:4">
      <c r="C824" s="2"/>
      <c r="D824" s="2"/>
    </row>
    <row r="825" spans="3:4">
      <c r="C825" s="2"/>
      <c r="D825" s="2"/>
    </row>
    <row r="826" spans="3:4">
      <c r="C826" s="2"/>
      <c r="D826" s="2"/>
    </row>
    <row r="827" spans="3:4">
      <c r="C827" s="2"/>
      <c r="D827" s="2"/>
    </row>
    <row r="828" spans="3:4">
      <c r="C828" s="2"/>
      <c r="D828" s="2"/>
    </row>
    <row r="829" spans="3:4">
      <c r="C829" s="2"/>
      <c r="D829" s="2"/>
    </row>
    <row r="830" spans="3:4">
      <c r="C830" s="2"/>
      <c r="D830" s="2"/>
    </row>
    <row r="831" spans="3:4">
      <c r="C831" s="2"/>
      <c r="D831" s="2"/>
    </row>
    <row r="832" spans="3:4">
      <c r="C832" s="2"/>
      <c r="D832" s="2"/>
    </row>
    <row r="833" spans="3:4">
      <c r="C833" s="2"/>
      <c r="D833" s="2"/>
    </row>
    <row r="834" spans="3:4">
      <c r="C834" s="2"/>
      <c r="D834" s="2"/>
    </row>
    <row r="835" spans="3:4">
      <c r="C835" s="2"/>
      <c r="D835" s="2"/>
    </row>
    <row r="836" spans="3:4">
      <c r="C836" s="2"/>
      <c r="D836" s="2"/>
    </row>
    <row r="837" spans="3:4">
      <c r="C837" s="2"/>
      <c r="D837" s="2"/>
    </row>
    <row r="838" spans="3:4">
      <c r="C838" s="2"/>
      <c r="D838" s="2"/>
    </row>
    <row r="839" spans="3:4">
      <c r="C839" s="2"/>
      <c r="D839" s="2"/>
    </row>
    <row r="840" spans="3:4">
      <c r="C840" s="2"/>
      <c r="D840" s="2"/>
    </row>
    <row r="841" spans="3:4">
      <c r="C841" s="2"/>
      <c r="D841" s="2"/>
    </row>
    <row r="842" spans="3:4">
      <c r="C842" s="2"/>
      <c r="D842" s="2"/>
    </row>
    <row r="843" spans="3:4">
      <c r="C843" s="2"/>
      <c r="D843" s="2"/>
    </row>
    <row r="844" spans="3:4">
      <c r="C844" s="2"/>
      <c r="D844" s="2"/>
    </row>
    <row r="845" spans="3:4">
      <c r="C845" s="2"/>
      <c r="D845" s="2"/>
    </row>
    <row r="846" spans="3:4">
      <c r="C846" s="2"/>
      <c r="D846" s="2"/>
    </row>
    <row r="847" spans="3:4">
      <c r="C847" s="2"/>
      <c r="D847" s="2"/>
    </row>
    <row r="848" spans="3:4">
      <c r="C848" s="2"/>
      <c r="D848" s="2"/>
    </row>
    <row r="849" spans="3:4">
      <c r="C849" s="2"/>
      <c r="D849" s="2"/>
    </row>
    <row r="850" spans="3:4">
      <c r="C850" s="2"/>
      <c r="D850" s="2"/>
    </row>
    <row r="851" spans="3:4">
      <c r="C851" s="2"/>
      <c r="D851" s="2"/>
    </row>
    <row r="852" spans="3:4">
      <c r="C852" s="2"/>
      <c r="D852" s="2"/>
    </row>
    <row r="853" spans="3:4">
      <c r="C853" s="2"/>
      <c r="D853" s="2"/>
    </row>
    <row r="854" spans="3:4">
      <c r="C854" s="2"/>
      <c r="D854" s="2"/>
    </row>
    <row r="855" spans="3:4">
      <c r="C855" s="2"/>
      <c r="D855" s="2"/>
    </row>
    <row r="856" spans="3:4">
      <c r="C856" s="2"/>
      <c r="D856" s="2"/>
    </row>
    <row r="857" spans="3:4">
      <c r="C857" s="2"/>
      <c r="D857" s="2"/>
    </row>
    <row r="858" spans="3:4">
      <c r="C858" s="2"/>
      <c r="D858" s="2"/>
    </row>
    <row r="859" spans="3:4">
      <c r="C859" s="2"/>
      <c r="D859" s="2"/>
    </row>
    <row r="860" spans="3:4">
      <c r="C860" s="2"/>
      <c r="D860" s="2"/>
    </row>
    <row r="861" spans="3:4">
      <c r="C861" s="2"/>
      <c r="D861" s="2"/>
    </row>
    <row r="862" spans="3:4">
      <c r="C862" s="2"/>
      <c r="D862" s="2"/>
    </row>
    <row r="863" spans="3:4">
      <c r="C863" s="2"/>
      <c r="D863" s="2"/>
    </row>
    <row r="864" spans="3:4">
      <c r="C864" s="2"/>
      <c r="D864" s="2"/>
    </row>
    <row r="865" spans="3:4">
      <c r="C865" s="2"/>
      <c r="D865" s="2"/>
    </row>
    <row r="866" spans="3:4">
      <c r="C866" s="2"/>
      <c r="D866" s="2"/>
    </row>
    <row r="867" spans="3:4">
      <c r="C867" s="2"/>
      <c r="D867" s="2"/>
    </row>
    <row r="868" spans="3:4">
      <c r="C868" s="2"/>
      <c r="D868" s="2"/>
    </row>
    <row r="869" spans="3:4">
      <c r="C869" s="2"/>
      <c r="D869" s="2"/>
    </row>
    <row r="870" spans="3:4">
      <c r="C870" s="2"/>
      <c r="D870" s="2"/>
    </row>
    <row r="871" spans="3:4">
      <c r="C871" s="2"/>
      <c r="D871" s="2"/>
    </row>
    <row r="872" spans="3:4">
      <c r="C872" s="2"/>
      <c r="D872" s="2"/>
    </row>
    <row r="873" spans="3:4">
      <c r="C873" s="2"/>
      <c r="D873" s="2"/>
    </row>
    <row r="874" spans="3:4">
      <c r="C874" s="2"/>
      <c r="D874" s="2"/>
    </row>
    <row r="875" spans="3:4">
      <c r="C875" s="2"/>
      <c r="D875" s="2"/>
    </row>
    <row r="876" spans="3:4">
      <c r="C876" s="2"/>
      <c r="D876" s="2"/>
    </row>
    <row r="877" spans="3:4">
      <c r="C877" s="2"/>
      <c r="D877" s="2"/>
    </row>
    <row r="878" spans="3:4">
      <c r="C878" s="2"/>
      <c r="D878" s="2"/>
    </row>
    <row r="879" spans="3:4">
      <c r="C879" s="2"/>
      <c r="D879" s="2"/>
    </row>
    <row r="880" spans="3:4">
      <c r="C880" s="2"/>
      <c r="D880" s="2"/>
    </row>
    <row r="881" spans="3:4">
      <c r="C881" s="2"/>
      <c r="D881" s="2"/>
    </row>
    <row r="882" spans="3:4">
      <c r="C882" s="2"/>
      <c r="D882" s="2"/>
    </row>
    <row r="883" spans="3:4">
      <c r="C883" s="2"/>
      <c r="D883" s="2"/>
    </row>
    <row r="884" spans="3:4">
      <c r="C884" s="2"/>
      <c r="D884" s="2"/>
    </row>
    <row r="885" spans="3:4">
      <c r="C885" s="2"/>
      <c r="D885" s="2"/>
    </row>
    <row r="886" spans="3:4">
      <c r="C886" s="2"/>
      <c r="D886" s="2"/>
    </row>
    <row r="887" spans="3:4">
      <c r="C887" s="2"/>
      <c r="D887" s="2"/>
    </row>
    <row r="888" spans="3:4">
      <c r="C888" s="2"/>
      <c r="D888" s="2"/>
    </row>
    <row r="889" spans="3:4">
      <c r="C889" s="2"/>
      <c r="D889" s="2"/>
    </row>
    <row r="890" spans="3:4">
      <c r="C890" s="2"/>
      <c r="D890" s="2"/>
    </row>
    <row r="891" spans="3:4">
      <c r="C891" s="2"/>
      <c r="D891" s="2"/>
    </row>
    <row r="892" spans="3:4">
      <c r="C892" s="2"/>
      <c r="D892" s="2"/>
    </row>
    <row r="893" spans="3:4">
      <c r="C893" s="2"/>
      <c r="D893" s="2"/>
    </row>
    <row r="894" spans="3:4">
      <c r="C894" s="2"/>
      <c r="D894" s="2"/>
    </row>
    <row r="895" spans="3:4">
      <c r="C895" s="2"/>
      <c r="D895" s="2"/>
    </row>
    <row r="896" spans="3:4">
      <c r="C896" s="2"/>
      <c r="D896" s="2"/>
    </row>
    <row r="897" spans="3:4">
      <c r="C897" s="2"/>
      <c r="D897" s="2"/>
    </row>
    <row r="898" spans="3:4">
      <c r="C898" s="2"/>
      <c r="D898" s="2"/>
    </row>
    <row r="899" spans="3:4">
      <c r="C899" s="2"/>
      <c r="D899" s="2"/>
    </row>
    <row r="900" spans="3:4">
      <c r="C900" s="2"/>
      <c r="D900" s="2"/>
    </row>
    <row r="901" spans="3:4">
      <c r="C901" s="2"/>
      <c r="D901" s="2"/>
    </row>
    <row r="902" spans="3:4">
      <c r="C902" s="2"/>
      <c r="D902" s="2"/>
    </row>
    <row r="903" spans="3:4">
      <c r="C903" s="2"/>
      <c r="D903" s="2"/>
    </row>
    <row r="904" spans="3:4">
      <c r="C904" s="2"/>
      <c r="D904" s="2"/>
    </row>
    <row r="905" spans="3:4">
      <c r="C905" s="2"/>
      <c r="D905" s="2"/>
    </row>
    <row r="906" spans="3:4">
      <c r="C906" s="2"/>
      <c r="D906" s="2"/>
    </row>
    <row r="907" spans="3:4">
      <c r="C907" s="2"/>
      <c r="D907" s="2"/>
    </row>
    <row r="908" spans="3:4">
      <c r="C908" s="2"/>
      <c r="D908" s="2"/>
    </row>
    <row r="909" spans="3:4">
      <c r="C909" s="2"/>
      <c r="D909" s="2"/>
    </row>
    <row r="910" spans="3:4">
      <c r="C910" s="2"/>
      <c r="D910" s="2"/>
    </row>
    <row r="911" spans="3:4">
      <c r="C911" s="2"/>
      <c r="D911" s="2"/>
    </row>
    <row r="912" spans="3:4">
      <c r="C912" s="2"/>
      <c r="D912" s="2"/>
    </row>
    <row r="913" spans="3:4">
      <c r="C913" s="2"/>
      <c r="D913" s="2"/>
    </row>
    <row r="914" spans="3:4">
      <c r="C914" s="2"/>
      <c r="D914" s="2"/>
    </row>
    <row r="915" spans="3:4">
      <c r="C915" s="2"/>
      <c r="D915" s="2"/>
    </row>
    <row r="916" spans="3:4">
      <c r="C916" s="2"/>
      <c r="D916" s="2"/>
    </row>
    <row r="917" spans="3:4">
      <c r="C917" s="2"/>
      <c r="D917" s="2"/>
    </row>
    <row r="918" spans="3:4">
      <c r="C918" s="2"/>
      <c r="D918" s="2"/>
    </row>
    <row r="919" spans="3:4">
      <c r="C919" s="2"/>
      <c r="D919" s="2"/>
    </row>
    <row r="920" spans="3:4">
      <c r="C920" s="2"/>
      <c r="D920" s="2"/>
    </row>
    <row r="921" spans="3:4">
      <c r="C921" s="2"/>
      <c r="D921" s="2"/>
    </row>
    <row r="922" spans="3:4">
      <c r="C922" s="2"/>
      <c r="D922" s="2"/>
    </row>
    <row r="923" spans="3:4">
      <c r="C923" s="2"/>
      <c r="D923" s="2"/>
    </row>
    <row r="924" spans="3:4">
      <c r="C924" s="2"/>
      <c r="D924" s="2"/>
    </row>
    <row r="925" spans="3:4">
      <c r="C925" s="2"/>
      <c r="D925" s="2"/>
    </row>
    <row r="926" spans="3:4">
      <c r="C926" s="2"/>
      <c r="D926" s="2"/>
    </row>
    <row r="927" spans="3:4">
      <c r="C927" s="2"/>
      <c r="D927" s="2"/>
    </row>
    <row r="928" spans="3:4">
      <c r="C928" s="2"/>
      <c r="D928" s="2"/>
    </row>
    <row r="929" spans="3:4">
      <c r="C929" s="2"/>
      <c r="D929" s="2"/>
    </row>
    <row r="930" spans="3:4">
      <c r="C930" s="2"/>
      <c r="D930" s="2"/>
    </row>
    <row r="931" spans="3:4">
      <c r="C931" s="2"/>
      <c r="D931" s="2"/>
    </row>
    <row r="932" spans="3:4">
      <c r="C932" s="2"/>
      <c r="D932" s="2"/>
    </row>
    <row r="933" spans="3:4">
      <c r="C933" s="2"/>
      <c r="D933" s="2"/>
    </row>
    <row r="934" spans="3:4">
      <c r="C934" s="2"/>
      <c r="D934" s="2"/>
    </row>
    <row r="935" spans="3:4">
      <c r="C935" s="2"/>
      <c r="D935" s="2"/>
    </row>
    <row r="936" spans="3:4">
      <c r="C936" s="2"/>
      <c r="D936" s="2"/>
    </row>
    <row r="937" spans="3:4">
      <c r="C937" s="2"/>
      <c r="D937" s="2"/>
    </row>
    <row r="938" spans="3:4">
      <c r="C938" s="2"/>
      <c r="D938" s="2"/>
    </row>
    <row r="939" spans="3:4">
      <c r="C939" s="2"/>
      <c r="D939" s="2"/>
    </row>
    <row r="940" spans="3:4">
      <c r="C940" s="2"/>
      <c r="D940" s="2"/>
    </row>
    <row r="941" spans="3:4">
      <c r="C941" s="2"/>
      <c r="D941" s="2"/>
    </row>
    <row r="942" spans="3:4">
      <c r="C942" s="2"/>
      <c r="D942" s="2"/>
    </row>
    <row r="943" spans="3:4">
      <c r="C943" s="2"/>
      <c r="D943" s="2"/>
    </row>
    <row r="944" spans="3:4">
      <c r="C944" s="2"/>
      <c r="D944" s="2"/>
    </row>
    <row r="945" spans="3:4">
      <c r="C945" s="2"/>
      <c r="D945" s="2"/>
    </row>
    <row r="946" spans="3:4">
      <c r="C946" s="2"/>
      <c r="D946" s="2"/>
    </row>
    <row r="947" spans="3:4">
      <c r="C947" s="2"/>
      <c r="D947" s="2"/>
    </row>
    <row r="948" spans="3:4">
      <c r="C948" s="2"/>
      <c r="D948" s="2"/>
    </row>
    <row r="949" spans="3:4">
      <c r="C949" s="2"/>
      <c r="D949" s="2"/>
    </row>
    <row r="950" spans="3:4">
      <c r="C950" s="2"/>
      <c r="D950" s="2"/>
    </row>
    <row r="951" spans="3:4">
      <c r="C951" s="2"/>
      <c r="D951" s="2"/>
    </row>
    <row r="952" spans="3:4">
      <c r="C952" s="2"/>
      <c r="D952" s="2"/>
    </row>
    <row r="953" spans="3:4">
      <c r="C953" s="2"/>
      <c r="D953" s="2"/>
    </row>
    <row r="954" spans="3:4">
      <c r="C954" s="2"/>
      <c r="D954" s="2"/>
    </row>
    <row r="955" spans="3:4">
      <c r="C955" s="2"/>
      <c r="D955" s="2"/>
    </row>
    <row r="956" spans="3:4">
      <c r="C956" s="2"/>
      <c r="D956" s="2"/>
    </row>
    <row r="957" spans="3:4">
      <c r="C957" s="2"/>
      <c r="D957" s="2"/>
    </row>
    <row r="958" spans="3:4">
      <c r="C958" s="2"/>
      <c r="D958" s="2"/>
    </row>
    <row r="959" spans="3:4">
      <c r="C959" s="2"/>
      <c r="D959" s="2"/>
    </row>
    <row r="960" spans="3:4">
      <c r="C960" s="2"/>
      <c r="D960" s="2"/>
    </row>
    <row r="961" spans="3:4">
      <c r="C961" s="2"/>
      <c r="D961" s="2"/>
    </row>
    <row r="962" spans="3:4">
      <c r="C962" s="2"/>
      <c r="D962" s="2"/>
    </row>
    <row r="963" spans="3:4">
      <c r="C963" s="2"/>
      <c r="D963" s="2"/>
    </row>
    <row r="964" spans="3:4">
      <c r="C964" s="2"/>
      <c r="D964" s="2"/>
    </row>
    <row r="965" spans="3:4">
      <c r="C965" s="2"/>
      <c r="D965" s="2"/>
    </row>
    <row r="966" spans="3:4">
      <c r="C966" s="2"/>
      <c r="D966" s="2"/>
    </row>
    <row r="967" spans="3:4">
      <c r="C967" s="2"/>
      <c r="D967" s="2"/>
    </row>
    <row r="968" spans="3:4">
      <c r="C968" s="2"/>
      <c r="D968" s="2"/>
    </row>
    <row r="969" spans="3:4">
      <c r="C969" s="2"/>
      <c r="D969" s="2"/>
    </row>
    <row r="970" spans="3:4">
      <c r="C970" s="2"/>
      <c r="D970" s="2"/>
    </row>
    <row r="971" spans="3:4">
      <c r="C971" s="2"/>
      <c r="D971" s="2"/>
    </row>
    <row r="972" spans="3:4">
      <c r="C972" s="2"/>
      <c r="D972" s="2"/>
    </row>
    <row r="973" spans="3:4">
      <c r="C973" s="2"/>
      <c r="D973" s="2"/>
    </row>
    <row r="974" spans="3:4">
      <c r="C974" s="2"/>
      <c r="D974" s="2"/>
    </row>
    <row r="975" spans="3:4">
      <c r="C975" s="2"/>
      <c r="D975" s="2"/>
    </row>
    <row r="976" spans="3:4">
      <c r="C976" s="2"/>
      <c r="D976" s="2"/>
    </row>
    <row r="977" spans="3:4">
      <c r="C977" s="2"/>
      <c r="D977" s="2"/>
    </row>
    <row r="978" spans="3:4">
      <c r="C978" s="2"/>
      <c r="D978" s="2"/>
    </row>
    <row r="979" spans="3:4">
      <c r="C979" s="2"/>
      <c r="D979" s="2"/>
    </row>
    <row r="980" spans="3:4">
      <c r="C980" s="2"/>
      <c r="D980" s="2"/>
    </row>
    <row r="981" spans="3:4">
      <c r="C981" s="2"/>
      <c r="D981" s="2"/>
    </row>
    <row r="982" spans="3:4">
      <c r="C982" s="2"/>
      <c r="D982" s="2"/>
    </row>
    <row r="983" spans="3:4">
      <c r="C983" s="2"/>
      <c r="D983" s="2"/>
    </row>
    <row r="984" spans="3:4">
      <c r="C984" s="2"/>
      <c r="D984" s="2"/>
    </row>
    <row r="985" spans="3:4">
      <c r="C985" s="2"/>
      <c r="D985" s="2"/>
    </row>
    <row r="986" spans="3:4">
      <c r="C986" s="2"/>
      <c r="D986" s="2"/>
    </row>
    <row r="987" spans="3:4">
      <c r="C987" s="2"/>
      <c r="D987" s="2"/>
    </row>
    <row r="988" spans="3:4">
      <c r="C988" s="2"/>
      <c r="D988" s="2"/>
    </row>
    <row r="989" spans="3:4">
      <c r="C989" s="2"/>
      <c r="D989" s="2"/>
    </row>
    <row r="990" spans="3:4">
      <c r="C990" s="2"/>
      <c r="D990" s="2"/>
    </row>
    <row r="991" spans="3:4">
      <c r="C991" s="2"/>
      <c r="D991" s="2"/>
    </row>
    <row r="992" spans="3:4">
      <c r="C992" s="2"/>
      <c r="D992" s="2"/>
    </row>
    <row r="993" spans="3:4">
      <c r="C993" s="2"/>
      <c r="D993" s="2"/>
    </row>
    <row r="994" spans="3:4">
      <c r="C994" s="2"/>
      <c r="D994" s="2"/>
    </row>
    <row r="995" spans="3:4">
      <c r="C995" s="2"/>
      <c r="D995" s="2"/>
    </row>
    <row r="996" spans="3:4">
      <c r="C996" s="2"/>
      <c r="D996" s="2"/>
    </row>
    <row r="997" spans="3:4">
      <c r="C997" s="2"/>
      <c r="D997" s="2"/>
    </row>
    <row r="998" spans="3:4">
      <c r="C998" s="2"/>
      <c r="D998" s="2"/>
    </row>
    <row r="999" spans="3:4">
      <c r="C999" s="2"/>
      <c r="D999" s="2"/>
    </row>
    <row r="1000" spans="3:4">
      <c r="C1000" s="2"/>
      <c r="D1000" s="2"/>
    </row>
    <row r="1001" spans="3:4">
      <c r="C1001" s="2"/>
      <c r="D1001" s="2"/>
    </row>
    <row r="1002" spans="3:4">
      <c r="C1002" s="2"/>
      <c r="D1002" s="2"/>
    </row>
    <row r="1003" spans="3:4">
      <c r="C1003" s="2"/>
      <c r="D1003" s="2"/>
    </row>
  </sheetData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經費詳細表1140714</vt:lpstr>
      <vt:lpstr>薪資分析表1140624</vt:lpstr>
      <vt:lpstr>經費詳細表1130910</vt:lpstr>
      <vt:lpstr>經費詳細表1140113 (2)</vt:lpstr>
      <vt:lpstr>人力時數表1110610</vt:lpstr>
      <vt:lpstr>經費詳細表1130910!Print_Area</vt:lpstr>
      <vt:lpstr>'經費詳細表1140113 (2)'!Print_Area</vt:lpstr>
      <vt:lpstr>經費詳細表1140714!Print_Area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miao</dc:creator>
  <cp:lastModifiedBy>李冠頴</cp:lastModifiedBy>
  <cp:lastPrinted>2025-07-02T01:49:42Z</cp:lastPrinted>
  <dcterms:created xsi:type="dcterms:W3CDTF">2006-09-16T00:00:00Z</dcterms:created>
  <dcterms:modified xsi:type="dcterms:W3CDTF">2025-07-14T06:04:21Z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